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0"/>
  </bookViews>
  <sheets>
    <sheet name="New Format" sheetId="1" r:id="rId1"/>
    <sheet name="Pro &amp; Pro Group" sheetId="2" r:id="rId2"/>
    <sheet name="Public Group" sheetId="3" r:id="rId3"/>
    <sheet name="locked-in shares" sheetId="4" r:id="rId4"/>
    <sheet name="DRDetails" sheetId="5" r:id="rId5"/>
    <sheet name="DRHolding" sheetId="6" r:id="rId6"/>
  </sheets>
  <definedNames>
    <definedName name="_xlnm.Print_Area" localSheetId="4">'DRDetails'!$A$1:$E$14</definedName>
    <definedName name="_xlnm.Print_Area" localSheetId="5">'DRHolding'!$A$1:$E$14</definedName>
    <definedName name="_xlnm.Print_Area" localSheetId="3">'locked-in shares'!$A$1:$E$94</definedName>
    <definedName name="_xlnm.Print_Area" localSheetId="0">'New Format'!$A$1:$I$65</definedName>
    <definedName name="_xlnm.Print_Area" localSheetId="1">'Pro &amp; Pro Group'!$A$1:$G$11</definedName>
    <definedName name="_xlnm.Print_Area" localSheetId="2">'Public Group'!$A$1:$D$8</definedName>
    <definedName name="_xlnm.Print_Titles" localSheetId="3">'locked-in shares'!$3:$3</definedName>
  </definedNames>
  <calcPr fullCalcOnLoad="1"/>
</workbook>
</file>

<file path=xl/sharedStrings.xml><?xml version="1.0" encoding="utf-8"?>
<sst xmlns="http://schemas.openxmlformats.org/spreadsheetml/2006/main" count="300" uniqueCount="235">
  <si>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</si>
  <si>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</si>
  <si>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</si>
  <si>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</si>
  <si>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</si>
  <si>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</si>
  <si>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</si>
  <si>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</si>
  <si>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</si>
  <si>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</si>
  <si>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</si>
  <si>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</si>
  <si>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</si>
  <si>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</si>
  <si>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</si>
  <si>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</si>
  <si>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</si>
  <si>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</si>
  <si>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</si>
  <si>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</si>
  <si>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</si>
  <si>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</si>
  <si>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</si>
  <si>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</si>
  <si>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</si>
  <si>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</si>
  <si>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</si>
  <si>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</si>
  <si>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</si>
  <si>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</si>
  <si>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</si>
  <si>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</si>
  <si>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</si>
  <si>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</si>
  <si>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Individuals/ Hindu Undivided Family</t>
  </si>
  <si>
    <t>Any Others(Specify)</t>
  </si>
  <si>
    <t>Sub Total(A)(1)</t>
  </si>
  <si>
    <t>Individuals (Non-Residents Individuals/
Foreign Individuals)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</si>
  <si>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</si>
  <si>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</si>
  <si>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</si>
  <si>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</si>
  <si>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</si>
  <si>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</si>
  <si>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</si>
  <si>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</si>
  <si>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</si>
  <si>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</si>
  <si>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</si>
  <si>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</si>
  <si>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</si>
  <si>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</si>
  <si>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</si>
  <si>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</si>
  <si>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</si>
  <si>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</si>
  <si>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</si>
  <si>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</si>
  <si>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</si>
  <si>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</si>
  <si>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</si>
  <si>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</si>
  <si>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</si>
  <si>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</si>
  <si>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</si>
  <si>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</si>
  <si>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</si>
  <si>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</si>
  <si>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</si>
  <si>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</si>
  <si>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</si>
  <si>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</si>
  <si>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</si>
  <si>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</si>
  <si>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</si>
  <si>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</si>
  <si>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</si>
  <si>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Statement Showing Shareholding Pattern</t>
  </si>
  <si>
    <t>Name of the Company :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</si>
  <si>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</si>
  <si>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</si>
  <si>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II</t>
  </si>
  <si>
    <t>d-i</t>
  </si>
  <si>
    <t>d-ii</t>
  </si>
  <si>
    <t>(h-i)</t>
  </si>
  <si>
    <t>(h-ii)</t>
  </si>
  <si>
    <t>(d)</t>
  </si>
  <si>
    <t>(c-i)</t>
  </si>
  <si>
    <t>(c-ii)</t>
  </si>
  <si>
    <t>Individuals -i. Individual shareholders holding nominal share capital up to Rs 1 lakh</t>
  </si>
  <si>
    <t>GE Strategic Investment India</t>
  </si>
  <si>
    <t>Sanjeev Dhawan</t>
  </si>
  <si>
    <t>Sanjeev Kumar Jaswal</t>
  </si>
  <si>
    <t>Sarika Aggarwal</t>
  </si>
  <si>
    <t>Sidhartha Shankar Dubey</t>
  </si>
  <si>
    <t>Sudhir Kumar Khuller</t>
  </si>
  <si>
    <t>Sukhjeet Singh</t>
  </si>
  <si>
    <t>Sumit Shankar Mathur</t>
  </si>
  <si>
    <t>Taran Dhingra</t>
  </si>
  <si>
    <t>Vimaldeep Singh Lamba</t>
  </si>
  <si>
    <t>Vinay kumar Karwal</t>
  </si>
  <si>
    <t>Viraj Mohan</t>
  </si>
  <si>
    <t>Vishal Bhatnagar</t>
  </si>
  <si>
    <t>Vishal Sabharwal</t>
  </si>
  <si>
    <t>Lee Boon Shim</t>
  </si>
  <si>
    <t>Anant Sharma</t>
  </si>
  <si>
    <t>B.R. Panwar</t>
  </si>
  <si>
    <t>Bir Kumar Jha</t>
  </si>
  <si>
    <t>Devki Nandan Joshi</t>
  </si>
  <si>
    <t>Dharmendra Ahuja</t>
  </si>
  <si>
    <t>Geetu Ballan</t>
  </si>
  <si>
    <t>Ispati Nautiyal</t>
  </si>
  <si>
    <t>Mahesh Chandra Mishra</t>
  </si>
  <si>
    <t>Manoj Kr. Verma</t>
  </si>
  <si>
    <t>Naren Gupta</t>
  </si>
  <si>
    <t>Sapna Aggarwal</t>
  </si>
  <si>
    <t>Shalini Srivastava</t>
  </si>
  <si>
    <t>Uday Sharma</t>
  </si>
  <si>
    <t>Abhilash Rathore</t>
  </si>
  <si>
    <t>Aditya Kishor Namjoshi</t>
  </si>
  <si>
    <t>Ajay Kakade</t>
  </si>
  <si>
    <t>Amol Kamalakar Kulkarni</t>
  </si>
  <si>
    <t>M. Anand Babu</t>
  </si>
  <si>
    <t>Patel Anand Manubhai</t>
  </si>
  <si>
    <t>Anand kumar Chidanand Patil</t>
  </si>
  <si>
    <t>Anita Ravishankar</t>
  </si>
  <si>
    <t>Anushree P. Agashe</t>
  </si>
  <si>
    <t>Archana Aditya Namjoshi</t>
  </si>
  <si>
    <t>Ashish Shripad Dudgikar</t>
  </si>
  <si>
    <t>Bhushan V Patil</t>
  </si>
  <si>
    <t>Harshad Suresh Dixit   </t>
  </si>
  <si>
    <t>Hemant Sancheti</t>
  </si>
  <si>
    <t>Jayesh Kamath</t>
  </si>
  <si>
    <t>Kamal Premchand Vazirani</t>
  </si>
  <si>
    <t>Kishor Sadashiv Rao</t>
  </si>
  <si>
    <t>Kumar Selvaraj</t>
  </si>
  <si>
    <t>Kunal Prakash Gandhi</t>
  </si>
  <si>
    <t>Leena Prabhu</t>
  </si>
  <si>
    <t>M. Ravichandran</t>
  </si>
  <si>
    <t>Machindra Talekar</t>
  </si>
  <si>
    <t>Mahesh Kumar Adhikari</t>
  </si>
  <si>
    <t>Nageswarara Rao</t>
  </si>
  <si>
    <t>Narayanan M.</t>
  </si>
  <si>
    <t>Shanmugakani Natarajan</t>
  </si>
  <si>
    <t>Neetu Wadia</t>
  </si>
  <si>
    <t>Paresh Laddha</t>
  </si>
  <si>
    <t>Pradeep Chauhan</t>
  </si>
  <si>
    <t>Pragati Seth</t>
  </si>
  <si>
    <t>Pramita Nair</t>
  </si>
  <si>
    <t>Pramod. P. Patil</t>
  </si>
  <si>
    <t>Prashant Kaikini</t>
  </si>
  <si>
    <t>Prashant Sabnis</t>
  </si>
  <si>
    <t>Premlata Nambiar</t>
  </si>
  <si>
    <t>Rajesh Kaul</t>
  </si>
  <si>
    <t>Rajesh Rathi</t>
  </si>
  <si>
    <t>P. Ramaprasad Raju</t>
  </si>
  <si>
    <t>Ramlingam R.</t>
  </si>
  <si>
    <t>Romulus.S. Dias</t>
  </si>
  <si>
    <t>Sadanand.D.Pataskar</t>
  </si>
  <si>
    <t xml:space="preserve">Sameer Srivastava </t>
  </si>
  <si>
    <t>Shailendra Sharma</t>
  </si>
  <si>
    <t>Shashikant.V.Shinde</t>
  </si>
  <si>
    <t>Sheetal Chakraborty</t>
  </si>
  <si>
    <t>Sivakumar Narayanappa</t>
  </si>
  <si>
    <t>Sourabh Satish Kolhapure</t>
  </si>
  <si>
    <t>Suhas.B. Kulkarni</t>
  </si>
  <si>
    <t>Sunita Ghorpade</t>
  </si>
  <si>
    <t>V. Suresh</t>
  </si>
  <si>
    <t>Vaibhav Deshpande</t>
  </si>
  <si>
    <t>Venkidesan N</t>
  </si>
  <si>
    <t>Vidya Sambasivam</t>
  </si>
  <si>
    <t>Vikas Aggarwal</t>
  </si>
  <si>
    <t>Vincent D'souza</t>
  </si>
  <si>
    <t>Chan Kum Ming</t>
  </si>
  <si>
    <t>Raymond Hang Ming Way</t>
  </si>
  <si>
    <t>See Kwee Tong, Peter</t>
  </si>
  <si>
    <t>Yukihiko Itani</t>
  </si>
  <si>
    <t>Intel Capital (Mauritius) Ltd</t>
  </si>
  <si>
    <t>NIL</t>
  </si>
  <si>
    <r>
      <t>Financial Institutions /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Banks</t>
    </r>
  </si>
  <si>
    <t>Number</t>
  </si>
  <si>
    <t>* Category of Shareholders (Promoters / Public)</t>
  </si>
  <si>
    <t xml:space="preserve">                       </t>
  </si>
  <si>
    <t>Shares  held  by Custodians and against which Depository Receipts have been issued</t>
  </si>
  <si>
    <t>Bodies Corporate #</t>
  </si>
  <si>
    <t>Shares Pledged or otherwise encumbered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</si>
  <si>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</si>
  <si>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</si>
  <si>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</si>
  <si>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</si>
  <si>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</si>
  <si>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</si>
  <si>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</si>
  <si>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</si>
  <si>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</si>
  <si>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NA</t>
  </si>
  <si>
    <t>Total shares held</t>
  </si>
  <si>
    <t xml:space="preserve">As a % of Grand Total (A)+(B)+(C) </t>
  </si>
  <si>
    <t xml:space="preserve">As a percentage  </t>
  </si>
  <si>
    <t>(VI)=(V)/(III)*100</t>
  </si>
  <si>
    <t>As a % of grand total (A)+(B)+(C) of sub-clause (I)(a)</t>
  </si>
  <si>
    <t>Quarter Ended :</t>
  </si>
  <si>
    <t xml:space="preserve">Number </t>
  </si>
  <si>
    <t xml:space="preserve">Bodies Corporate </t>
  </si>
  <si>
    <t xml:space="preserve">Any Other  </t>
  </si>
  <si>
    <t xml:space="preserve">Directors &amp; their Relatives </t>
  </si>
  <si>
    <t xml:space="preserve">Non-Resident Indians </t>
  </si>
  <si>
    <t>(c-iii)</t>
  </si>
  <si>
    <t>(c-iv)</t>
  </si>
  <si>
    <t>Clearing Members</t>
  </si>
  <si>
    <t>Hindu Undivided Families</t>
  </si>
  <si>
    <t>Trusts</t>
  </si>
  <si>
    <t>Overseas corporate Bodies</t>
  </si>
  <si>
    <t>(c-vi)</t>
  </si>
  <si>
    <t>(c-v)</t>
  </si>
  <si>
    <t>GLOBUS SPRITS LIMITED</t>
  </si>
  <si>
    <t>GLOBUS INFOSYS PRIVATE LIMITED</t>
  </si>
  <si>
    <t>IDFC PREMIER EQUITY FUND</t>
  </si>
  <si>
    <t>INFORMED TECHNOLOGIES INDIA LIMITED</t>
  </si>
  <si>
    <t>DEEPAK ROY</t>
  </si>
  <si>
    <t>GOUTAM KHANDELWAL</t>
  </si>
  <si>
    <t>PUBLIC</t>
  </si>
  <si>
    <t>ASHOK KUMAR</t>
  </si>
  <si>
    <t>RAJAT SANGAL</t>
  </si>
  <si>
    <t>S S SHARMA</t>
  </si>
  <si>
    <t>AMITABH SANGAL</t>
  </si>
  <si>
    <t>TINNA FINEX LTD.</t>
  </si>
  <si>
    <t>SHARAN SINGH</t>
  </si>
  <si>
    <t>ANIL K GARG</t>
  </si>
  <si>
    <t>RAJESH KUMAR</t>
  </si>
  <si>
    <t>SOURABH VENTURE CAPITAL TRUST</t>
  </si>
  <si>
    <t>CHANDBAGH INVESTMENTS LTD.</t>
  </si>
  <si>
    <t>PROMOTER</t>
  </si>
  <si>
    <t>Scrip Code :533104</t>
  </si>
  <si>
    <t>31.12.2009</t>
  </si>
</sst>
</file>

<file path=xl/styles.xml><?xml version="1.0" encoding="utf-8"?>
<styleSheet xmlns="http://schemas.openxmlformats.org/spreadsheetml/2006/main">
  <numFmts count="5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m\-yyyy"/>
    <numFmt numFmtId="189" formatCode="0.0000000"/>
    <numFmt numFmtId="190" formatCode="0.000000"/>
    <numFmt numFmtId="191" formatCode="0.00000"/>
    <numFmt numFmtId="192" formatCode="_(* #,##0_);_(* \(#,##0\);_(* &quot;-&quot;??_);_(@_)"/>
    <numFmt numFmtId="193" formatCode="_(* #,##0.0_);_(* \(#,##0.0\);_(* &quot;-&quot;??_);_(@_)"/>
    <numFmt numFmtId="194" formatCode="0.0"/>
    <numFmt numFmtId="195" formatCode="0.0000"/>
    <numFmt numFmtId="196" formatCode="0.000"/>
    <numFmt numFmtId="197" formatCode="[$-409]dddd\,\ mmmm\ dd\,\ yyyy"/>
    <numFmt numFmtId="198" formatCode="[$-409]d\-mmm\-yy;@"/>
    <numFmt numFmtId="199" formatCode="#,##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_(* #,##0.00000000_);_(* \(#,##0.00000000\);_(* &quot;-&quot;??_);_(@_)"/>
    <numFmt numFmtId="206" formatCode="_(* #,##0.000000000_);_(* \(#,##0.000000000\);_(* &quot;-&quot;??_);_(@_)"/>
    <numFmt numFmtId="207" formatCode="_(* #,##0.0000000000_);_(* \(#,##0.0000000000\);_(* &quot;-&quot;??_);_(@_)"/>
    <numFmt numFmtId="208" formatCode="0.00000000"/>
    <numFmt numFmtId="209" formatCode="0.000000000"/>
    <numFmt numFmtId="210" formatCode="0.0000000000"/>
    <numFmt numFmtId="211" formatCode="0;[Red]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center" vertical="top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3" fillId="0" borderId="12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2" fontId="3" fillId="0" borderId="11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 locked="0"/>
    </xf>
    <xf numFmtId="2" fontId="13" fillId="0" borderId="12" xfId="0" applyNumberFormat="1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vertical="top"/>
      <protection/>
    </xf>
    <xf numFmtId="2" fontId="13" fillId="0" borderId="14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2" fontId="13" fillId="0" borderId="15" xfId="0" applyNumberFormat="1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2" fontId="13" fillId="0" borderId="13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 vertical="top" wrapText="1"/>
      <protection/>
    </xf>
    <xf numFmtId="0" fontId="7" fillId="33" borderId="12" xfId="0" applyFont="1" applyFill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horizontal="center"/>
      <protection/>
    </xf>
    <xf numFmtId="2" fontId="9" fillId="0" borderId="12" xfId="0" applyNumberFormat="1" applyFont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 vertical="top" wrapText="1"/>
      <protection/>
    </xf>
    <xf numFmtId="0" fontId="10" fillId="33" borderId="12" xfId="0" applyFont="1" applyFill="1" applyBorder="1" applyAlignment="1" applyProtection="1">
      <alignment vertical="top" wrapText="1"/>
      <protection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2" xfId="0" applyFont="1" applyFill="1" applyBorder="1" applyAlignment="1" applyProtection="1">
      <alignment vertical="top" wrapText="1"/>
      <protection locked="0"/>
    </xf>
    <xf numFmtId="2" fontId="11" fillId="0" borderId="12" xfId="0" applyNumberFormat="1" applyFont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 vertical="top" wrapText="1"/>
      <protection/>
    </xf>
    <xf numFmtId="0" fontId="11" fillId="33" borderId="12" xfId="0" applyFont="1" applyFill="1" applyBorder="1" applyAlignment="1" applyProtection="1">
      <alignment horizontal="center" vertical="top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/>
      <protection/>
    </xf>
    <xf numFmtId="2" fontId="9" fillId="0" borderId="16" xfId="0" applyNumberFormat="1" applyFont="1" applyBorder="1" applyAlignment="1" applyProtection="1">
      <alignment horizontal="center"/>
      <protection/>
    </xf>
    <xf numFmtId="192" fontId="13" fillId="0" borderId="0" xfId="42" applyNumberFormat="1" applyFont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9" fillId="0" borderId="12" xfId="0" applyFont="1" applyFill="1" applyBorder="1" applyAlignment="1" applyProtection="1">
      <alignment horizontal="center"/>
      <protection/>
    </xf>
    <xf numFmtId="2" fontId="9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horizontal="center" vertical="top" wrapText="1"/>
      <protection/>
    </xf>
    <xf numFmtId="2" fontId="11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 vertical="top" wrapText="1"/>
      <protection/>
    </xf>
    <xf numFmtId="0" fontId="10" fillId="0" borderId="12" xfId="0" applyFont="1" applyFill="1" applyBorder="1" applyAlignment="1" applyProtection="1">
      <alignment vertical="top" wrapText="1"/>
      <protection/>
    </xf>
    <xf numFmtId="0" fontId="10" fillId="0" borderId="12" xfId="0" applyFont="1" applyFill="1" applyBorder="1" applyAlignment="1" applyProtection="1">
      <alignment horizontal="center" vertical="top" wrapText="1"/>
      <protection/>
    </xf>
    <xf numFmtId="192" fontId="13" fillId="0" borderId="0" xfId="0" applyNumberFormat="1" applyFont="1" applyAlignment="1" applyProtection="1">
      <alignment/>
      <protection/>
    </xf>
    <xf numFmtId="2" fontId="13" fillId="0" borderId="11" xfId="0" applyNumberFormat="1" applyFont="1" applyBorder="1" applyAlignment="1" applyProtection="1">
      <alignment horizontal="center"/>
      <protection/>
    </xf>
    <xf numFmtId="14" fontId="13" fillId="0" borderId="0" xfId="0" applyNumberFormat="1" applyFont="1" applyAlignment="1" applyProtection="1">
      <alignment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/>
      <protection/>
    </xf>
    <xf numFmtId="2" fontId="11" fillId="0" borderId="13" xfId="0" applyNumberFormat="1" applyFont="1" applyBorder="1" applyAlignment="1" applyProtection="1">
      <alignment horizontal="center"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 horizontal="center"/>
      <protection/>
    </xf>
    <xf numFmtId="3" fontId="9" fillId="0" borderId="12" xfId="0" applyNumberFormat="1" applyFont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Fill="1" applyBorder="1" applyAlignment="1" applyProtection="1">
      <alignment horizontal="center"/>
      <protection/>
    </xf>
    <xf numFmtId="3" fontId="11" fillId="0" borderId="13" xfId="0" applyNumberFormat="1" applyFont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 vertical="top"/>
      <protection/>
    </xf>
    <xf numFmtId="2" fontId="9" fillId="0" borderId="12" xfId="0" applyNumberFormat="1" applyFont="1" applyFill="1" applyBorder="1" applyAlignment="1" applyProtection="1">
      <alignment horizontal="center" vertical="top"/>
      <protection/>
    </xf>
    <xf numFmtId="3" fontId="9" fillId="0" borderId="12" xfId="0" applyNumberFormat="1" applyFont="1" applyFill="1" applyBorder="1" applyAlignment="1" applyProtection="1">
      <alignment horizontal="center" vertical="top"/>
      <protection locked="0"/>
    </xf>
    <xf numFmtId="3" fontId="9" fillId="0" borderId="12" xfId="0" applyNumberFormat="1" applyFont="1" applyBorder="1" applyAlignment="1" applyProtection="1">
      <alignment horizontal="center" vertical="top"/>
      <protection locked="0"/>
    </xf>
    <xf numFmtId="2" fontId="9" fillId="0" borderId="12" xfId="0" applyNumberFormat="1" applyFont="1" applyBorder="1" applyAlignment="1" applyProtection="1">
      <alignment horizontal="center" vertical="top"/>
      <protection/>
    </xf>
    <xf numFmtId="3" fontId="11" fillId="0" borderId="12" xfId="0" applyNumberFormat="1" applyFont="1" applyBorder="1" applyAlignment="1" applyProtection="1">
      <alignment horizontal="center" vertical="top"/>
      <protection locked="0"/>
    </xf>
    <xf numFmtId="2" fontId="11" fillId="0" borderId="12" xfId="0" applyNumberFormat="1" applyFont="1" applyBorder="1" applyAlignment="1" applyProtection="1">
      <alignment horizontal="center" vertical="top"/>
      <protection/>
    </xf>
    <xf numFmtId="0" fontId="13" fillId="0" borderId="16" xfId="0" applyFont="1" applyFill="1" applyBorder="1" applyAlignment="1">
      <alignment wrapText="1"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top"/>
      <protection/>
    </xf>
    <xf numFmtId="2" fontId="5" fillId="33" borderId="19" xfId="0" applyNumberFormat="1" applyFont="1" applyFill="1" applyBorder="1" applyAlignment="1" applyProtection="1">
      <alignment horizontal="center" vertical="top" wrapText="1"/>
      <protection/>
    </xf>
    <xf numFmtId="0" fontId="5" fillId="33" borderId="20" xfId="0" applyFont="1" applyFill="1" applyBorder="1" applyAlignment="1" applyProtection="1">
      <alignment horizontal="center" vertical="top" wrapText="1"/>
      <protection/>
    </xf>
    <xf numFmtId="1" fontId="9" fillId="0" borderId="16" xfId="0" applyNumberFormat="1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/>
    </xf>
    <xf numFmtId="2" fontId="11" fillId="0" borderId="16" xfId="0" applyNumberFormat="1" applyFont="1" applyBorder="1" applyAlignment="1" applyProtection="1">
      <alignment horizontal="center"/>
      <protection/>
    </xf>
    <xf numFmtId="1" fontId="9" fillId="0" borderId="12" xfId="0" applyNumberFormat="1" applyFont="1" applyBorder="1" applyAlignment="1" applyProtection="1">
      <alignment horizontal="center" vertical="top"/>
      <protection/>
    </xf>
    <xf numFmtId="3" fontId="11" fillId="0" borderId="12" xfId="0" applyNumberFormat="1" applyFont="1" applyBorder="1" applyAlignment="1" applyProtection="1">
      <alignment horizontal="center" vertical="top"/>
      <protection/>
    </xf>
    <xf numFmtId="2" fontId="9" fillId="0" borderId="16" xfId="0" applyNumberFormat="1" applyFont="1" applyBorder="1" applyAlignment="1" applyProtection="1">
      <alignment horizontal="center" vertical="top"/>
      <protection/>
    </xf>
    <xf numFmtId="2" fontId="11" fillId="0" borderId="13" xfId="0" applyNumberFormat="1" applyFont="1" applyBorder="1" applyAlignment="1" applyProtection="1">
      <alignment horizontal="center" vertical="top"/>
      <protection/>
    </xf>
    <xf numFmtId="2" fontId="11" fillId="0" borderId="16" xfId="0" applyNumberFormat="1" applyFont="1" applyBorder="1" applyAlignment="1" applyProtection="1">
      <alignment horizontal="center" vertical="top"/>
      <protection/>
    </xf>
    <xf numFmtId="0" fontId="15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98" fontId="3" fillId="0" borderId="0" xfId="0" applyNumberFormat="1" applyFont="1" applyBorder="1" applyAlignment="1" applyProtection="1">
      <alignment/>
      <protection locked="0"/>
    </xf>
    <xf numFmtId="198" fontId="3" fillId="0" borderId="0" xfId="0" applyNumberFormat="1" applyFont="1" applyBorder="1" applyAlignment="1" applyProtection="1" quotePrefix="1">
      <alignment horizontal="left"/>
      <protection locked="0"/>
    </xf>
    <xf numFmtId="1" fontId="11" fillId="0" borderId="16" xfId="0" applyNumberFormat="1" applyFont="1" applyBorder="1" applyAlignment="1" applyProtection="1">
      <alignment horizontal="center" vertical="top"/>
      <protection/>
    </xf>
    <xf numFmtId="198" fontId="3" fillId="0" borderId="0" xfId="0" applyNumberFormat="1" applyFont="1" applyBorder="1" applyAlignment="1" applyProtection="1">
      <alignment horizontal="left"/>
      <protection locked="0"/>
    </xf>
    <xf numFmtId="211" fontId="11" fillId="0" borderId="13" xfId="0" applyNumberFormat="1" applyFont="1" applyBorder="1" applyAlignment="1" applyProtection="1">
      <alignment horizontal="center" vertical="top"/>
      <protection/>
    </xf>
    <xf numFmtId="0" fontId="37" fillId="0" borderId="0" xfId="62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0" fillId="0" borderId="0" xfId="0" applyFont="1" applyAlignment="1">
      <alignment/>
    </xf>
    <xf numFmtId="0" fontId="20" fillId="0" borderId="18" xfId="0" applyFont="1" applyBorder="1" applyAlignment="1">
      <alignment/>
    </xf>
    <xf numFmtId="0" fontId="20" fillId="0" borderId="10" xfId="0" applyFont="1" applyBorder="1" applyAlignment="1">
      <alignment/>
    </xf>
    <xf numFmtId="0" fontId="13" fillId="0" borderId="0" xfId="0" applyFont="1" applyBorder="1" applyAlignment="1" applyProtection="1">
      <alignment horizontal="righ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21" xfId="0" applyFont="1" applyFill="1" applyBorder="1" applyAlignment="1" applyProtection="1">
      <alignment horizontal="center" vertical="top" wrapText="1"/>
      <protection/>
    </xf>
    <xf numFmtId="0" fontId="5" fillId="33" borderId="22" xfId="0" applyFont="1" applyFill="1" applyBorder="1" applyAlignment="1" applyProtection="1">
      <alignment horizontal="center" vertical="top" wrapText="1"/>
      <protection/>
    </xf>
    <xf numFmtId="0" fontId="5" fillId="33" borderId="23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14" fillId="0" borderId="0" xfId="0" applyFont="1" applyAlignment="1" applyProtection="1">
      <alignment horizontal="lef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" xfId="65"/>
    <cellStyle name="Note 2" xfId="66"/>
    <cellStyle name="Note 3" xfId="67"/>
    <cellStyle name="Note 4" xfId="68"/>
    <cellStyle name="Note 5" xfId="69"/>
    <cellStyle name="Note 6" xfId="70"/>
    <cellStyle name="Note 7" xfId="71"/>
    <cellStyle name="Note 8" xfId="72"/>
    <cellStyle name="Note 9" xfId="73"/>
    <cellStyle name="Output" xfId="74"/>
    <cellStyle name="Percent" xfId="75"/>
    <cellStyle name="Title" xfId="76"/>
    <cellStyle name="Total" xfId="77"/>
    <cellStyle name="Warning Text" xfId="78"/>
  </cellStyles>
  <dxfs count="1"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A1" sqref="A1:I1"/>
    </sheetView>
  </sheetViews>
  <sheetFormatPr defaultColWidth="0.71875" defaultRowHeight="12.75"/>
  <cols>
    <col min="1" max="1" width="13.28125" style="2" customWidth="1"/>
    <col min="2" max="2" width="41.28125" style="12" customWidth="1"/>
    <col min="3" max="3" width="18.421875" style="12" customWidth="1"/>
    <col min="4" max="4" width="19.421875" style="2" customWidth="1"/>
    <col min="5" max="5" width="19.8515625" style="2" customWidth="1"/>
    <col min="6" max="6" width="23.00390625" style="8" customWidth="1"/>
    <col min="7" max="7" width="16.57421875" style="8" customWidth="1"/>
    <col min="8" max="8" width="22.421875" style="12" customWidth="1"/>
    <col min="9" max="9" width="24.00390625" style="12" customWidth="1"/>
    <col min="10" max="235" width="9.140625" style="12" customWidth="1"/>
    <col min="236" max="16384" width="0.71875" style="12" customWidth="1"/>
  </cols>
  <sheetData>
    <row r="1" spans="1:9" ht="22.5">
      <c r="A1" s="114" t="s">
        <v>77</v>
      </c>
      <c r="B1" s="114"/>
      <c r="C1" s="114"/>
      <c r="D1" s="114"/>
      <c r="E1" s="114"/>
      <c r="F1" s="114"/>
      <c r="G1" s="114"/>
      <c r="H1" s="114"/>
      <c r="I1" s="114"/>
    </row>
    <row r="2" spans="3:5" ht="18" customHeight="1">
      <c r="C2" s="15"/>
      <c r="D2" s="15"/>
      <c r="E2" s="15"/>
    </row>
    <row r="3" spans="2:7" ht="15.75" customHeight="1">
      <c r="B3" s="92" t="s">
        <v>78</v>
      </c>
      <c r="C3" s="98" t="s">
        <v>215</v>
      </c>
      <c r="D3" s="96"/>
      <c r="E3" s="96"/>
      <c r="F3" s="96"/>
      <c r="G3" s="2"/>
    </row>
    <row r="4" spans="2:6" ht="18.75" customHeight="1">
      <c r="B4" s="92" t="s">
        <v>233</v>
      </c>
      <c r="C4" s="98"/>
      <c r="D4" s="96"/>
      <c r="E4" s="96"/>
      <c r="F4" s="96"/>
    </row>
    <row r="5" spans="2:6" ht="18.75" customHeight="1">
      <c r="B5" s="92" t="s">
        <v>201</v>
      </c>
      <c r="C5" s="96" t="s">
        <v>234</v>
      </c>
      <c r="D5" s="93"/>
      <c r="E5" s="94"/>
      <c r="F5" s="95"/>
    </row>
    <row r="6" ht="15" customHeight="1" thickBot="1"/>
    <row r="7" spans="1:9" s="13" customFormat="1" ht="58.5" customHeight="1" thickBot="1">
      <c r="A7" s="115" t="s">
        <v>73</v>
      </c>
      <c r="B7" s="115" t="s">
        <v>76</v>
      </c>
      <c r="C7" s="115" t="s">
        <v>75</v>
      </c>
      <c r="D7" s="115" t="s">
        <v>32</v>
      </c>
      <c r="E7" s="115" t="s">
        <v>74</v>
      </c>
      <c r="F7" s="112" t="s">
        <v>0</v>
      </c>
      <c r="G7" s="113"/>
      <c r="H7" s="112" t="s">
        <v>185</v>
      </c>
      <c r="I7" s="113"/>
    </row>
    <row r="8" spans="1:9" s="13" customFormat="1" ht="63.75" customHeight="1">
      <c r="A8" s="116"/>
      <c r="B8" s="116"/>
      <c r="C8" s="116"/>
      <c r="D8" s="116"/>
      <c r="E8" s="116"/>
      <c r="F8" s="82" t="s">
        <v>79</v>
      </c>
      <c r="G8" s="82" t="s">
        <v>1</v>
      </c>
      <c r="H8" s="82" t="s">
        <v>48</v>
      </c>
      <c r="I8" s="82" t="s">
        <v>198</v>
      </c>
    </row>
    <row r="9" spans="1:9" s="13" customFormat="1" ht="24" customHeight="1" thickBot="1">
      <c r="A9" s="83" t="s">
        <v>186</v>
      </c>
      <c r="B9" s="83" t="s">
        <v>187</v>
      </c>
      <c r="C9" s="83" t="s">
        <v>188</v>
      </c>
      <c r="D9" s="83" t="s">
        <v>189</v>
      </c>
      <c r="E9" s="83" t="s">
        <v>190</v>
      </c>
      <c r="F9" s="83" t="s">
        <v>191</v>
      </c>
      <c r="G9" s="83" t="s">
        <v>192</v>
      </c>
      <c r="H9" s="83" t="s">
        <v>193</v>
      </c>
      <c r="I9" s="83" t="s">
        <v>194</v>
      </c>
    </row>
    <row r="10" spans="1:9" ht="30.75">
      <c r="A10" s="40" t="s">
        <v>2</v>
      </c>
      <c r="B10" s="41" t="s">
        <v>80</v>
      </c>
      <c r="C10" s="42"/>
      <c r="D10" s="43" t="s">
        <v>30</v>
      </c>
      <c r="E10" s="43"/>
      <c r="F10" s="44"/>
      <c r="G10" s="44"/>
      <c r="H10" s="44"/>
      <c r="I10" s="44"/>
    </row>
    <row r="11" spans="1:9" ht="15">
      <c r="A11" s="28">
        <v>1</v>
      </c>
      <c r="B11" s="29" t="s">
        <v>3</v>
      </c>
      <c r="C11" s="64"/>
      <c r="D11" s="65"/>
      <c r="E11" s="65"/>
      <c r="F11" s="31"/>
      <c r="G11" s="31"/>
      <c r="H11" s="44"/>
      <c r="I11" s="44"/>
    </row>
    <row r="12" spans="1:9" ht="15">
      <c r="A12" s="32" t="s">
        <v>4</v>
      </c>
      <c r="B12" s="33" t="s">
        <v>34</v>
      </c>
      <c r="C12" s="66">
        <v>0</v>
      </c>
      <c r="D12" s="66">
        <v>0</v>
      </c>
      <c r="E12" s="66">
        <v>0</v>
      </c>
      <c r="F12" s="31">
        <v>0</v>
      </c>
      <c r="G12" s="31">
        <f>(D12*100)/$D$64</f>
        <v>0</v>
      </c>
      <c r="H12" s="84">
        <v>0</v>
      </c>
      <c r="I12" s="31">
        <v>0</v>
      </c>
    </row>
    <row r="13" spans="1:9" ht="15">
      <c r="A13" s="32" t="s">
        <v>5</v>
      </c>
      <c r="B13" s="33" t="s">
        <v>6</v>
      </c>
      <c r="C13" s="66">
        <v>0</v>
      </c>
      <c r="D13" s="66">
        <v>0</v>
      </c>
      <c r="E13" s="66">
        <v>0</v>
      </c>
      <c r="F13" s="31">
        <f>(D13*100)/$D$60</f>
        <v>0</v>
      </c>
      <c r="G13" s="31">
        <f>(D13*100)/$D$64</f>
        <v>0</v>
      </c>
      <c r="H13" s="84">
        <v>0</v>
      </c>
      <c r="I13" s="31">
        <v>0</v>
      </c>
    </row>
    <row r="14" spans="1:9" ht="15">
      <c r="A14" s="32" t="s">
        <v>7</v>
      </c>
      <c r="B14" s="33" t="s">
        <v>8</v>
      </c>
      <c r="C14" s="66">
        <v>2</v>
      </c>
      <c r="D14" s="66">
        <v>11817510</v>
      </c>
      <c r="E14" s="66">
        <v>11817510</v>
      </c>
      <c r="F14" s="31">
        <v>59.81</v>
      </c>
      <c r="G14" s="31">
        <v>59.81</v>
      </c>
      <c r="H14" s="84">
        <v>0</v>
      </c>
      <c r="I14" s="31">
        <f>H14/D14%</f>
        <v>0</v>
      </c>
    </row>
    <row r="15" spans="1:9" ht="15">
      <c r="A15" s="32" t="s">
        <v>86</v>
      </c>
      <c r="B15" s="33" t="s">
        <v>9</v>
      </c>
      <c r="C15" s="66">
        <v>0</v>
      </c>
      <c r="D15" s="66">
        <v>0</v>
      </c>
      <c r="E15" s="66">
        <v>0</v>
      </c>
      <c r="F15" s="31">
        <f>(D15*100)/$D$60</f>
        <v>0</v>
      </c>
      <c r="G15" s="31">
        <f>(D15*100)/$D$64</f>
        <v>0</v>
      </c>
      <c r="H15" s="84">
        <v>0</v>
      </c>
      <c r="I15" s="31"/>
    </row>
    <row r="16" spans="1:9" ht="15">
      <c r="A16" s="32" t="s">
        <v>10</v>
      </c>
      <c r="B16" s="33" t="s">
        <v>35</v>
      </c>
      <c r="C16" s="65">
        <v>0</v>
      </c>
      <c r="D16" s="65">
        <v>0</v>
      </c>
      <c r="E16" s="65">
        <v>0</v>
      </c>
      <c r="F16" s="31">
        <f>(D16*100)/$D$60</f>
        <v>0</v>
      </c>
      <c r="G16" s="31">
        <f>(D16*100)/$D$64</f>
        <v>0</v>
      </c>
      <c r="H16" s="84">
        <v>0</v>
      </c>
      <c r="I16" s="31"/>
    </row>
    <row r="17" spans="1:9" ht="15">
      <c r="A17" s="28"/>
      <c r="B17" s="29" t="s">
        <v>36</v>
      </c>
      <c r="C17" s="67">
        <f aca="true" t="shared" si="0" ref="C17:H17">SUM(C12:C16)</f>
        <v>2</v>
      </c>
      <c r="D17" s="67">
        <f t="shared" si="0"/>
        <v>11817510</v>
      </c>
      <c r="E17" s="67">
        <f t="shared" si="0"/>
        <v>11817510</v>
      </c>
      <c r="F17" s="36">
        <f t="shared" si="0"/>
        <v>59.81</v>
      </c>
      <c r="G17" s="36">
        <v>59.81</v>
      </c>
      <c r="H17" s="85">
        <f t="shared" si="0"/>
        <v>0</v>
      </c>
      <c r="I17" s="31">
        <f>H17/D17%</f>
        <v>0</v>
      </c>
    </row>
    <row r="18" spans="1:9" ht="15">
      <c r="A18" s="28"/>
      <c r="B18" s="33"/>
      <c r="C18" s="65"/>
      <c r="D18" s="65"/>
      <c r="E18" s="65"/>
      <c r="F18" s="31"/>
      <c r="G18" s="31"/>
      <c r="H18" s="44"/>
      <c r="I18" s="44"/>
    </row>
    <row r="19" spans="1:9" ht="15">
      <c r="A19" s="28">
        <v>2</v>
      </c>
      <c r="B19" s="29" t="s">
        <v>12</v>
      </c>
      <c r="C19" s="65"/>
      <c r="D19" s="65"/>
      <c r="E19" s="65"/>
      <c r="F19" s="31"/>
      <c r="G19" s="31"/>
      <c r="H19" s="44"/>
      <c r="I19" s="44"/>
    </row>
    <row r="20" spans="1:9" ht="30">
      <c r="A20" s="32" t="s">
        <v>38</v>
      </c>
      <c r="B20" s="33" t="s">
        <v>37</v>
      </c>
      <c r="C20" s="75">
        <v>0</v>
      </c>
      <c r="D20" s="75">
        <v>0</v>
      </c>
      <c r="E20" s="75">
        <v>0</v>
      </c>
      <c r="F20" s="76">
        <v>0</v>
      </c>
      <c r="G20" s="76">
        <f aca="true" t="shared" si="1" ref="G20:G25">(D20*100)/$D$64</f>
        <v>0</v>
      </c>
      <c r="H20" s="87">
        <v>0</v>
      </c>
      <c r="I20" s="31">
        <f aca="true" t="shared" si="2" ref="I20:I25">H20/$D$64*100</f>
        <v>0</v>
      </c>
    </row>
    <row r="21" spans="1:9" ht="15">
      <c r="A21" s="32" t="s">
        <v>39</v>
      </c>
      <c r="B21" s="33" t="s">
        <v>203</v>
      </c>
      <c r="C21" s="66"/>
      <c r="D21" s="66"/>
      <c r="E21" s="66">
        <v>0</v>
      </c>
      <c r="F21" s="31">
        <f>(D21*100)/$D$60</f>
        <v>0</v>
      </c>
      <c r="G21" s="31">
        <f t="shared" si="1"/>
        <v>0</v>
      </c>
      <c r="H21" s="84">
        <v>0</v>
      </c>
      <c r="I21" s="31">
        <f t="shared" si="2"/>
        <v>0</v>
      </c>
    </row>
    <row r="22" spans="1:9" ht="15">
      <c r="A22" s="32" t="s">
        <v>40</v>
      </c>
      <c r="B22" s="33" t="s">
        <v>13</v>
      </c>
      <c r="C22" s="66">
        <v>0</v>
      </c>
      <c r="D22" s="66">
        <v>0</v>
      </c>
      <c r="E22" s="66">
        <v>0</v>
      </c>
      <c r="F22" s="31">
        <f>(D22*100)/$D$60</f>
        <v>0</v>
      </c>
      <c r="G22" s="31">
        <f t="shared" si="1"/>
        <v>0</v>
      </c>
      <c r="H22" s="84">
        <v>0</v>
      </c>
      <c r="I22" s="31">
        <f t="shared" si="2"/>
        <v>0</v>
      </c>
    </row>
    <row r="23" spans="1:9" ht="15">
      <c r="A23" s="32" t="s">
        <v>41</v>
      </c>
      <c r="B23" s="33" t="s">
        <v>35</v>
      </c>
      <c r="C23" s="65"/>
      <c r="D23" s="65"/>
      <c r="E23" s="65">
        <v>0</v>
      </c>
      <c r="F23" s="31">
        <f>(D23*100)/$D$60</f>
        <v>0</v>
      </c>
      <c r="G23" s="31">
        <f t="shared" si="1"/>
        <v>0</v>
      </c>
      <c r="H23" s="84">
        <v>0</v>
      </c>
      <c r="I23" s="31">
        <f t="shared" si="2"/>
        <v>0</v>
      </c>
    </row>
    <row r="24" spans="1:9" ht="15">
      <c r="A24" s="34" t="s">
        <v>82</v>
      </c>
      <c r="B24" s="35"/>
      <c r="C24" s="66">
        <v>0</v>
      </c>
      <c r="D24" s="66">
        <v>0</v>
      </c>
      <c r="E24" s="66">
        <v>0</v>
      </c>
      <c r="F24" s="31">
        <f>(D24*100)/$D$60</f>
        <v>0</v>
      </c>
      <c r="G24" s="31">
        <f t="shared" si="1"/>
        <v>0</v>
      </c>
      <c r="H24" s="84">
        <v>0</v>
      </c>
      <c r="I24" s="31">
        <f t="shared" si="2"/>
        <v>0</v>
      </c>
    </row>
    <row r="25" spans="1:9" ht="15">
      <c r="A25" s="34" t="s">
        <v>83</v>
      </c>
      <c r="B25" s="35"/>
      <c r="C25" s="66">
        <v>0</v>
      </c>
      <c r="D25" s="66">
        <v>0</v>
      </c>
      <c r="E25" s="66">
        <v>0</v>
      </c>
      <c r="F25" s="31">
        <f>(D25*100)/$D$60</f>
        <v>0</v>
      </c>
      <c r="G25" s="31">
        <f t="shared" si="1"/>
        <v>0</v>
      </c>
      <c r="H25" s="84">
        <v>0</v>
      </c>
      <c r="I25" s="31">
        <f t="shared" si="2"/>
        <v>0</v>
      </c>
    </row>
    <row r="26" spans="1:9" ht="14.25">
      <c r="A26" s="28"/>
      <c r="B26" s="29" t="s">
        <v>42</v>
      </c>
      <c r="C26" s="67">
        <f aca="true" t="shared" si="3" ref="C26:I26">SUM(C20:C25)</f>
        <v>0</v>
      </c>
      <c r="D26" s="67">
        <f t="shared" si="3"/>
        <v>0</v>
      </c>
      <c r="E26" s="67">
        <f t="shared" si="3"/>
        <v>0</v>
      </c>
      <c r="F26" s="36">
        <f t="shared" si="3"/>
        <v>0</v>
      </c>
      <c r="G26" s="36">
        <f t="shared" si="3"/>
        <v>0</v>
      </c>
      <c r="H26" s="85">
        <f t="shared" si="3"/>
        <v>0</v>
      </c>
      <c r="I26" s="86">
        <f t="shared" si="3"/>
        <v>0</v>
      </c>
    </row>
    <row r="27" spans="1:9" ht="15">
      <c r="A27" s="28"/>
      <c r="B27" s="29"/>
      <c r="C27" s="65"/>
      <c r="D27" s="65"/>
      <c r="E27" s="65"/>
      <c r="F27" s="31"/>
      <c r="G27" s="31"/>
      <c r="H27" s="44"/>
      <c r="I27" s="44"/>
    </row>
    <row r="28" spans="1:9" ht="28.5">
      <c r="A28" s="37"/>
      <c r="B28" s="29" t="s">
        <v>14</v>
      </c>
      <c r="C28" s="88">
        <f>C17+C26</f>
        <v>2</v>
      </c>
      <c r="D28" s="88">
        <f>(D17+D26)</f>
        <v>11817510</v>
      </c>
      <c r="E28" s="88">
        <f>E17+E26</f>
        <v>11817510</v>
      </c>
      <c r="F28" s="78">
        <v>59.81</v>
      </c>
      <c r="G28" s="78">
        <v>59.81</v>
      </c>
      <c r="H28" s="97">
        <f>+H17+H26</f>
        <v>0</v>
      </c>
      <c r="I28" s="91">
        <f>+I17+I26</f>
        <v>0</v>
      </c>
    </row>
    <row r="29" spans="1:9" ht="15">
      <c r="A29" s="37"/>
      <c r="B29" s="29"/>
      <c r="C29" s="65"/>
      <c r="D29" s="65"/>
      <c r="E29" s="65"/>
      <c r="F29" s="31"/>
      <c r="G29" s="31"/>
      <c r="H29" s="44"/>
      <c r="I29" s="44"/>
    </row>
    <row r="30" spans="1:17" s="50" customFormat="1" ht="15">
      <c r="A30" s="46" t="s">
        <v>15</v>
      </c>
      <c r="B30" s="47" t="s">
        <v>26</v>
      </c>
      <c r="C30" s="68"/>
      <c r="D30" s="68"/>
      <c r="E30" s="68"/>
      <c r="F30" s="49"/>
      <c r="G30" s="49"/>
      <c r="H30" s="86">
        <v>0</v>
      </c>
      <c r="I30" s="86">
        <v>0</v>
      </c>
      <c r="M30" s="12"/>
      <c r="N30" s="12"/>
      <c r="O30" s="12"/>
      <c r="P30" s="12"/>
      <c r="Q30" s="12"/>
    </row>
    <row r="31" spans="1:9" ht="15">
      <c r="A31" s="28">
        <v>1</v>
      </c>
      <c r="B31" s="29" t="s">
        <v>13</v>
      </c>
      <c r="C31" s="65"/>
      <c r="D31" s="65"/>
      <c r="E31" s="65"/>
      <c r="F31" s="31"/>
      <c r="G31" s="31"/>
      <c r="H31" s="86">
        <v>0</v>
      </c>
      <c r="I31" s="86">
        <v>0</v>
      </c>
    </row>
    <row r="32" spans="1:9" ht="15">
      <c r="A32" s="32" t="s">
        <v>4</v>
      </c>
      <c r="B32" s="33" t="s">
        <v>43</v>
      </c>
      <c r="C32" s="66">
        <v>1</v>
      </c>
      <c r="D32" s="66">
        <v>1849890</v>
      </c>
      <c r="E32" s="66">
        <v>1849890</v>
      </c>
      <c r="F32" s="31">
        <v>9.36286</v>
      </c>
      <c r="G32" s="31">
        <v>9.36286</v>
      </c>
      <c r="H32" s="44"/>
      <c r="I32" s="44"/>
    </row>
    <row r="33" spans="1:9" ht="18">
      <c r="A33" s="32" t="s">
        <v>5</v>
      </c>
      <c r="B33" s="33" t="s">
        <v>179</v>
      </c>
      <c r="C33" s="66">
        <v>1</v>
      </c>
      <c r="D33" s="66">
        <v>70000</v>
      </c>
      <c r="E33" s="66">
        <v>70000</v>
      </c>
      <c r="F33" s="31">
        <v>0.35</v>
      </c>
      <c r="G33" s="31">
        <v>0.35</v>
      </c>
      <c r="H33" s="44"/>
      <c r="I33" s="44"/>
    </row>
    <row r="34" spans="1:9" ht="15">
      <c r="A34" s="32" t="s">
        <v>7</v>
      </c>
      <c r="B34" s="33" t="s">
        <v>6</v>
      </c>
      <c r="C34" s="66">
        <v>0</v>
      </c>
      <c r="D34" s="66">
        <v>0</v>
      </c>
      <c r="E34" s="66">
        <v>0</v>
      </c>
      <c r="F34" s="31">
        <f aca="true" t="shared" si="4" ref="F34:F41">(D34*100)/$D$60</f>
        <v>0</v>
      </c>
      <c r="G34" s="31">
        <f aca="true" t="shared" si="5" ref="G34:G41">(D34*100)/$D$64</f>
        <v>0</v>
      </c>
      <c r="H34" s="44"/>
      <c r="I34" s="44"/>
    </row>
    <row r="35" spans="1:9" ht="15">
      <c r="A35" s="32" t="s">
        <v>27</v>
      </c>
      <c r="B35" s="33" t="s">
        <v>44</v>
      </c>
      <c r="C35" s="66">
        <v>1</v>
      </c>
      <c r="D35" s="66">
        <v>50000</v>
      </c>
      <c r="E35" s="66">
        <v>50000</v>
      </c>
      <c r="F35" s="31">
        <f t="shared" si="4"/>
        <v>0.25306536815114644</v>
      </c>
      <c r="G35" s="31">
        <f t="shared" si="5"/>
        <v>0.25306536815114644</v>
      </c>
      <c r="H35" s="44"/>
      <c r="I35" s="44"/>
    </row>
    <row r="36" spans="1:9" ht="15">
      <c r="A36" s="32" t="s">
        <v>10</v>
      </c>
      <c r="B36" s="33" t="s">
        <v>28</v>
      </c>
      <c r="C36" s="66">
        <v>0</v>
      </c>
      <c r="D36" s="66">
        <v>0</v>
      </c>
      <c r="E36" s="66">
        <v>0</v>
      </c>
      <c r="F36" s="31">
        <f t="shared" si="4"/>
        <v>0</v>
      </c>
      <c r="G36" s="31">
        <f t="shared" si="5"/>
        <v>0</v>
      </c>
      <c r="H36" s="44"/>
      <c r="I36" s="44"/>
    </row>
    <row r="37" spans="1:9" ht="15">
      <c r="A37" s="32" t="s">
        <v>16</v>
      </c>
      <c r="B37" s="33" t="s">
        <v>17</v>
      </c>
      <c r="C37" s="66">
        <v>1</v>
      </c>
      <c r="D37" s="66">
        <v>30020</v>
      </c>
      <c r="E37" s="66">
        <v>30020</v>
      </c>
      <c r="F37" s="31">
        <v>0.15194</v>
      </c>
      <c r="G37" s="31">
        <f t="shared" si="5"/>
        <v>0.15194044703794832</v>
      </c>
      <c r="H37" s="44"/>
      <c r="I37" s="44"/>
    </row>
    <row r="38" spans="1:9" ht="15">
      <c r="A38" s="32" t="s">
        <v>18</v>
      </c>
      <c r="B38" s="33" t="s">
        <v>45</v>
      </c>
      <c r="C38" s="66">
        <v>0</v>
      </c>
      <c r="D38" s="66">
        <v>0</v>
      </c>
      <c r="E38" s="66">
        <v>0</v>
      </c>
      <c r="F38" s="31">
        <f t="shared" si="4"/>
        <v>0</v>
      </c>
      <c r="G38" s="31">
        <f t="shared" si="5"/>
        <v>0</v>
      </c>
      <c r="H38" s="44"/>
      <c r="I38" s="44"/>
    </row>
    <row r="39" spans="1:9" ht="15">
      <c r="A39" s="32" t="s">
        <v>19</v>
      </c>
      <c r="B39" s="33" t="s">
        <v>11</v>
      </c>
      <c r="C39" s="65">
        <v>0</v>
      </c>
      <c r="D39" s="65">
        <v>0</v>
      </c>
      <c r="E39" s="65">
        <v>0</v>
      </c>
      <c r="F39" s="31">
        <f t="shared" si="4"/>
        <v>0</v>
      </c>
      <c r="G39" s="31">
        <f t="shared" si="5"/>
        <v>0</v>
      </c>
      <c r="H39" s="44"/>
      <c r="I39" s="44"/>
    </row>
    <row r="40" spans="1:9" ht="15">
      <c r="A40" s="34" t="s">
        <v>84</v>
      </c>
      <c r="B40" s="35" t="s">
        <v>178</v>
      </c>
      <c r="C40" s="65">
        <v>0</v>
      </c>
      <c r="D40" s="65">
        <v>0</v>
      </c>
      <c r="E40" s="65">
        <v>0</v>
      </c>
      <c r="F40" s="31">
        <f t="shared" si="4"/>
        <v>0</v>
      </c>
      <c r="G40" s="31">
        <f t="shared" si="5"/>
        <v>0</v>
      </c>
      <c r="H40" s="44"/>
      <c r="I40" s="44"/>
    </row>
    <row r="41" spans="1:9" ht="15">
      <c r="A41" s="34" t="s">
        <v>85</v>
      </c>
      <c r="B41" s="35" t="s">
        <v>178</v>
      </c>
      <c r="C41" s="65">
        <v>0</v>
      </c>
      <c r="D41" s="65">
        <v>0</v>
      </c>
      <c r="E41" s="65">
        <v>0</v>
      </c>
      <c r="F41" s="31">
        <f t="shared" si="4"/>
        <v>0</v>
      </c>
      <c r="G41" s="31">
        <f t="shared" si="5"/>
        <v>0</v>
      </c>
      <c r="H41" s="44"/>
      <c r="I41" s="44"/>
    </row>
    <row r="42" spans="1:9" ht="15">
      <c r="A42" s="37"/>
      <c r="B42" s="29" t="s">
        <v>20</v>
      </c>
      <c r="C42" s="67">
        <f>SUM(C32:C41)</f>
        <v>4</v>
      </c>
      <c r="D42" s="67">
        <f>SUM(D32:D41)</f>
        <v>1999910</v>
      </c>
      <c r="E42" s="67">
        <f>SUM(E32:E41)</f>
        <v>1999910</v>
      </c>
      <c r="F42" s="36">
        <v>10.12216</v>
      </c>
      <c r="G42" s="36">
        <v>10.12216</v>
      </c>
      <c r="H42" s="44"/>
      <c r="I42" s="44"/>
    </row>
    <row r="43" spans="1:9" ht="15">
      <c r="A43" s="37"/>
      <c r="B43" s="29"/>
      <c r="C43" s="65"/>
      <c r="D43" s="65"/>
      <c r="E43" s="65"/>
      <c r="F43" s="31"/>
      <c r="G43" s="31"/>
      <c r="H43" s="44"/>
      <c r="I43" s="44"/>
    </row>
    <row r="44" spans="1:17" s="50" customFormat="1" ht="15">
      <c r="A44" s="46" t="s">
        <v>31</v>
      </c>
      <c r="B44" s="47" t="s">
        <v>21</v>
      </c>
      <c r="C44" s="68"/>
      <c r="D44" s="68"/>
      <c r="E44" s="68"/>
      <c r="F44" s="49"/>
      <c r="G44" s="49"/>
      <c r="H44" s="91">
        <v>0</v>
      </c>
      <c r="I44" s="91">
        <v>0</v>
      </c>
      <c r="M44" s="12"/>
      <c r="N44" s="12"/>
      <c r="O44" s="12"/>
      <c r="P44" s="12"/>
      <c r="Q44" s="12"/>
    </row>
    <row r="45" spans="1:17" s="50" customFormat="1" ht="15">
      <c r="A45" s="56" t="s">
        <v>4</v>
      </c>
      <c r="B45" s="55" t="s">
        <v>184</v>
      </c>
      <c r="C45" s="69">
        <v>479</v>
      </c>
      <c r="D45" s="69">
        <v>2190359</v>
      </c>
      <c r="E45" s="69">
        <v>2025359</v>
      </c>
      <c r="F45" s="49">
        <v>11.08608</v>
      </c>
      <c r="G45" s="49">
        <v>11.08608</v>
      </c>
      <c r="H45" s="89"/>
      <c r="I45" s="89"/>
      <c r="M45" s="12"/>
      <c r="N45" s="12"/>
      <c r="O45" s="12"/>
      <c r="P45" s="12"/>
      <c r="Q45" s="12"/>
    </row>
    <row r="46" spans="1:9" ht="15">
      <c r="A46" s="32" t="s">
        <v>5</v>
      </c>
      <c r="B46" s="33" t="s">
        <v>72</v>
      </c>
      <c r="C46" s="65"/>
      <c r="D46" s="65"/>
      <c r="E46" s="65"/>
      <c r="F46" s="30"/>
      <c r="G46" s="30"/>
      <c r="H46" s="89"/>
      <c r="I46" s="89"/>
    </row>
    <row r="47" spans="1:17" s="50" customFormat="1" ht="48" customHeight="1">
      <c r="A47" s="48" t="s">
        <v>71</v>
      </c>
      <c r="B47" s="55" t="s">
        <v>89</v>
      </c>
      <c r="C47" s="72">
        <v>8348</v>
      </c>
      <c r="D47" s="72">
        <v>2324063</v>
      </c>
      <c r="E47" s="72">
        <v>2323852</v>
      </c>
      <c r="F47" s="73">
        <v>11.79185</v>
      </c>
      <c r="G47" s="73">
        <v>11.79185</v>
      </c>
      <c r="H47" s="89"/>
      <c r="I47" s="89"/>
      <c r="M47" s="12"/>
      <c r="N47" s="12"/>
      <c r="O47" s="12"/>
      <c r="P47" s="12"/>
      <c r="Q47" s="12"/>
    </row>
    <row r="48" spans="1:17" s="50" customFormat="1" ht="47.25" customHeight="1">
      <c r="A48" s="54" t="s">
        <v>81</v>
      </c>
      <c r="B48" s="55" t="s">
        <v>33</v>
      </c>
      <c r="C48" s="74">
        <v>20</v>
      </c>
      <c r="D48" s="74">
        <v>838678</v>
      </c>
      <c r="E48" s="74">
        <v>838678</v>
      </c>
      <c r="F48" s="73">
        <v>3.10601</v>
      </c>
      <c r="G48" s="73">
        <v>3.10601</v>
      </c>
      <c r="H48" s="89"/>
      <c r="I48" s="89"/>
      <c r="M48" s="12"/>
      <c r="N48" s="12"/>
      <c r="O48" s="12"/>
      <c r="P48" s="12"/>
      <c r="Q48" s="12"/>
    </row>
    <row r="49" spans="1:9" ht="15">
      <c r="A49" s="32" t="s">
        <v>7</v>
      </c>
      <c r="B49" s="60" t="s">
        <v>204</v>
      </c>
      <c r="C49" s="66"/>
      <c r="D49" s="66"/>
      <c r="E49" s="66"/>
      <c r="F49" s="31"/>
      <c r="G49" s="31" t="s">
        <v>30</v>
      </c>
      <c r="H49" s="89"/>
      <c r="I49" s="89"/>
    </row>
    <row r="50" spans="1:9" ht="15">
      <c r="A50" s="34" t="s">
        <v>87</v>
      </c>
      <c r="B50" s="60" t="s">
        <v>211</v>
      </c>
      <c r="C50" s="65">
        <v>1</v>
      </c>
      <c r="D50" s="65">
        <v>1000</v>
      </c>
      <c r="E50" s="65">
        <v>1000</v>
      </c>
      <c r="F50" s="31">
        <v>0.00506</v>
      </c>
      <c r="G50" s="31">
        <f>+F50</f>
        <v>0.00506</v>
      </c>
      <c r="H50" s="89"/>
      <c r="I50" s="89"/>
    </row>
    <row r="51" spans="1:9" ht="15">
      <c r="A51" s="34" t="s">
        <v>88</v>
      </c>
      <c r="B51" s="60" t="s">
        <v>205</v>
      </c>
      <c r="C51" s="65">
        <v>4</v>
      </c>
      <c r="D51" s="65">
        <v>5773</v>
      </c>
      <c r="E51" s="65">
        <v>5740</v>
      </c>
      <c r="F51" s="31">
        <v>1.13896</v>
      </c>
      <c r="G51" s="31">
        <v>1.13896</v>
      </c>
      <c r="H51" s="89"/>
      <c r="I51" s="89"/>
    </row>
    <row r="52" spans="1:9" ht="15">
      <c r="A52" s="34" t="s">
        <v>207</v>
      </c>
      <c r="B52" s="60" t="s">
        <v>206</v>
      </c>
      <c r="C52" s="65">
        <v>119</v>
      </c>
      <c r="D52" s="65">
        <v>52180</v>
      </c>
      <c r="E52" s="65">
        <v>52180</v>
      </c>
      <c r="F52" s="31">
        <v>0.2641</v>
      </c>
      <c r="G52" s="31">
        <v>0.2641</v>
      </c>
      <c r="H52" s="89"/>
      <c r="I52" s="89"/>
    </row>
    <row r="53" spans="1:9" ht="15">
      <c r="A53" s="34" t="s">
        <v>208</v>
      </c>
      <c r="B53" s="60" t="s">
        <v>212</v>
      </c>
      <c r="C53" s="65">
        <v>0</v>
      </c>
      <c r="D53" s="65">
        <v>0</v>
      </c>
      <c r="E53" s="65">
        <v>0</v>
      </c>
      <c r="F53" s="31">
        <f>(D53*100)/$D$60</f>
        <v>0</v>
      </c>
      <c r="G53" s="31">
        <f>+F53</f>
        <v>0</v>
      </c>
      <c r="H53" s="89"/>
      <c r="I53" s="89"/>
    </row>
    <row r="54" spans="1:9" ht="15">
      <c r="A54" s="34" t="s">
        <v>214</v>
      </c>
      <c r="B54" s="60" t="s">
        <v>209</v>
      </c>
      <c r="C54" s="65">
        <v>231</v>
      </c>
      <c r="D54" s="65">
        <v>398155</v>
      </c>
      <c r="E54" s="65">
        <v>398155</v>
      </c>
      <c r="F54" s="31">
        <v>2.01518</v>
      </c>
      <c r="G54" s="31">
        <f>+F54</f>
        <v>2.01518</v>
      </c>
      <c r="H54" s="89"/>
      <c r="I54" s="89"/>
    </row>
    <row r="55" spans="1:9" ht="15">
      <c r="A55" s="34" t="s">
        <v>213</v>
      </c>
      <c r="B55" s="35" t="s">
        <v>210</v>
      </c>
      <c r="C55" s="65">
        <v>208</v>
      </c>
      <c r="D55" s="65">
        <v>130113</v>
      </c>
      <c r="E55" s="65">
        <v>130113</v>
      </c>
      <c r="F55" s="31">
        <v>0.65854</v>
      </c>
      <c r="G55" s="31">
        <f>(D55*100)/$D$64</f>
        <v>0.6585418849250023</v>
      </c>
      <c r="H55" s="89"/>
      <c r="I55" s="89"/>
    </row>
    <row r="56" spans="1:17" s="53" customFormat="1" ht="15">
      <c r="A56" s="51"/>
      <c r="B56" s="47" t="s">
        <v>22</v>
      </c>
      <c r="C56" s="70">
        <f>SUM(C45:C55)</f>
        <v>9410</v>
      </c>
      <c r="D56" s="70">
        <f>SUM(D45:D55)</f>
        <v>5940321</v>
      </c>
      <c r="E56" s="70">
        <f>SUM(E45:E55)</f>
        <v>5775077</v>
      </c>
      <c r="F56" s="52">
        <f>SUM(F45:F55)</f>
        <v>30.06578</v>
      </c>
      <c r="G56" s="52">
        <f>SUM(G45:G55)</f>
        <v>30.065781884925006</v>
      </c>
      <c r="H56" s="89"/>
      <c r="I56" s="89"/>
      <c r="M56" s="12"/>
      <c r="N56" s="12"/>
      <c r="O56" s="12"/>
      <c r="P56" s="12"/>
      <c r="Q56" s="12"/>
    </row>
    <row r="57" spans="1:17" s="14" customFormat="1" ht="15">
      <c r="A57" s="38"/>
      <c r="B57" s="29"/>
      <c r="C57" s="65"/>
      <c r="D57" s="65"/>
      <c r="E57" s="65"/>
      <c r="F57" s="31"/>
      <c r="G57" s="31"/>
      <c r="H57" s="89"/>
      <c r="I57" s="89"/>
      <c r="M57" s="12"/>
      <c r="N57" s="12"/>
      <c r="O57" s="12"/>
      <c r="P57" s="12"/>
      <c r="Q57" s="12"/>
    </row>
    <row r="58" spans="1:17" s="14" customFormat="1" ht="28.5">
      <c r="A58" s="39" t="s">
        <v>15</v>
      </c>
      <c r="B58" s="29" t="s">
        <v>23</v>
      </c>
      <c r="C58" s="88">
        <f>C42+C56</f>
        <v>9414</v>
      </c>
      <c r="D58" s="88">
        <f>(D42+D56)</f>
        <v>7940231</v>
      </c>
      <c r="E58" s="88">
        <f>E42+E56</f>
        <v>7774987</v>
      </c>
      <c r="F58" s="78">
        <v>40.19</v>
      </c>
      <c r="G58" s="78">
        <v>40.19</v>
      </c>
      <c r="H58" s="91">
        <v>0</v>
      </c>
      <c r="I58" s="91">
        <v>0</v>
      </c>
      <c r="M58" s="12"/>
      <c r="N58" s="12"/>
      <c r="O58" s="12"/>
      <c r="P58" s="12"/>
      <c r="Q58" s="12"/>
    </row>
    <row r="59" spans="1:17" s="14" customFormat="1" ht="15">
      <c r="A59" s="38"/>
      <c r="B59" s="29"/>
      <c r="C59" s="65"/>
      <c r="D59" s="65"/>
      <c r="E59" s="65"/>
      <c r="F59" s="31"/>
      <c r="G59" s="31"/>
      <c r="H59" s="89"/>
      <c r="I59" s="89"/>
      <c r="M59" s="12"/>
      <c r="N59" s="12"/>
      <c r="O59" s="12"/>
      <c r="P59" s="12"/>
      <c r="Q59" s="12"/>
    </row>
    <row r="60" spans="1:17" s="14" customFormat="1" ht="15">
      <c r="A60" s="38"/>
      <c r="B60" s="29" t="s">
        <v>24</v>
      </c>
      <c r="C60" s="67">
        <f>C28+C58</f>
        <v>9416</v>
      </c>
      <c r="D60" s="67">
        <f>(D28+D58)</f>
        <v>19757741</v>
      </c>
      <c r="E60" s="67">
        <f>E28+E58</f>
        <v>19592497</v>
      </c>
      <c r="F60" s="36">
        <f>(F28+F58)</f>
        <v>100</v>
      </c>
      <c r="G60" s="36">
        <f>(G28+G58)</f>
        <v>100</v>
      </c>
      <c r="H60" s="89"/>
      <c r="I60" s="89"/>
      <c r="M60" s="12"/>
      <c r="N60" s="12"/>
      <c r="O60" s="12"/>
      <c r="P60" s="12"/>
      <c r="Q60" s="12"/>
    </row>
    <row r="61" spans="1:17" s="14" customFormat="1" ht="15">
      <c r="A61" s="38"/>
      <c r="B61" s="29"/>
      <c r="C61" s="65"/>
      <c r="D61" s="65"/>
      <c r="E61" s="65"/>
      <c r="F61" s="31"/>
      <c r="G61" s="31"/>
      <c r="H61" s="89"/>
      <c r="I61" s="89"/>
      <c r="M61" s="12"/>
      <c r="N61" s="12"/>
      <c r="O61" s="12"/>
      <c r="P61" s="12"/>
      <c r="Q61" s="12"/>
    </row>
    <row r="62" spans="1:9" ht="30">
      <c r="A62" s="28" t="s">
        <v>25</v>
      </c>
      <c r="B62" s="33" t="s">
        <v>183</v>
      </c>
      <c r="C62" s="77">
        <v>0</v>
      </c>
      <c r="D62" s="77">
        <v>0</v>
      </c>
      <c r="E62" s="77">
        <v>0</v>
      </c>
      <c r="F62" s="91" t="s">
        <v>195</v>
      </c>
      <c r="G62" s="78">
        <f>(D62*100)/D64</f>
        <v>0</v>
      </c>
      <c r="H62" s="91">
        <v>0</v>
      </c>
      <c r="I62" s="91">
        <v>0</v>
      </c>
    </row>
    <row r="63" spans="1:9" ht="15">
      <c r="A63" s="32"/>
      <c r="B63" s="33"/>
      <c r="C63" s="65"/>
      <c r="D63" s="65"/>
      <c r="E63" s="65"/>
      <c r="F63" s="31"/>
      <c r="G63" s="31"/>
      <c r="H63" s="89"/>
      <c r="I63" s="89"/>
    </row>
    <row r="64" spans="1:17" s="13" customFormat="1" ht="20.25" customHeight="1" thickBot="1">
      <c r="A64" s="61"/>
      <c r="B64" s="62" t="s">
        <v>29</v>
      </c>
      <c r="C64" s="71">
        <f>C60+C62</f>
        <v>9416</v>
      </c>
      <c r="D64" s="71">
        <f>(D60+D62)</f>
        <v>19757741</v>
      </c>
      <c r="E64" s="71">
        <f>E60+E62</f>
        <v>19592497</v>
      </c>
      <c r="F64" s="63">
        <v>100</v>
      </c>
      <c r="G64" s="63">
        <f>G60+G62</f>
        <v>100</v>
      </c>
      <c r="H64" s="99">
        <v>0</v>
      </c>
      <c r="I64" s="90">
        <v>0</v>
      </c>
      <c r="M64" s="12"/>
      <c r="N64" s="12"/>
      <c r="O64" s="12"/>
      <c r="P64" s="12"/>
      <c r="Q64" s="12"/>
    </row>
  </sheetData>
  <sheetProtection/>
  <mergeCells count="8">
    <mergeCell ref="H7:I7"/>
    <mergeCell ref="A1:I1"/>
    <mergeCell ref="A7:A8"/>
    <mergeCell ref="B7:B8"/>
    <mergeCell ref="C7:C8"/>
    <mergeCell ref="D7:D8"/>
    <mergeCell ref="E7:E8"/>
    <mergeCell ref="F7:G7"/>
  </mergeCells>
  <printOptions/>
  <pageMargins left="0.25" right="0.25" top="0.25" bottom="0.25" header="0.5" footer="0.5"/>
  <pageSetup horizontalDpi="300" verticalDpi="300" orientation="landscape" paperSize="9" scale="70" r:id="rId1"/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pane ySplit="6" topLeftCell="A7" activePane="bottomLeft" state="frozen"/>
      <selection pane="topLeft" activeCell="C49" sqref="C49"/>
      <selection pane="bottomLeft" activeCell="A7" sqref="A7"/>
    </sheetView>
  </sheetViews>
  <sheetFormatPr defaultColWidth="9.140625" defaultRowHeight="12.75"/>
  <cols>
    <col min="1" max="1" width="11.00390625" style="5" customWidth="1"/>
    <col min="2" max="2" width="50.8515625" style="1" customWidth="1"/>
    <col min="3" max="3" width="26.57421875" style="1" customWidth="1"/>
    <col min="4" max="4" width="20.00390625" style="1" customWidth="1"/>
    <col min="5" max="5" width="18.28125" style="1" customWidth="1"/>
    <col min="6" max="6" width="23.140625" style="1" customWidth="1"/>
    <col min="7" max="7" width="25.00390625" style="1" customWidth="1"/>
    <col min="8" max="16384" width="9.140625" style="1" customWidth="1"/>
  </cols>
  <sheetData>
    <row r="1" spans="1:2" ht="15.75">
      <c r="A1" s="3" t="s">
        <v>51</v>
      </c>
      <c r="B1" s="4" t="s">
        <v>52</v>
      </c>
    </row>
    <row r="2" ht="15.75">
      <c r="B2" s="4" t="s">
        <v>53</v>
      </c>
    </row>
    <row r="3" ht="16.5" thickBot="1"/>
    <row r="4" spans="1:7" s="13" customFormat="1" ht="24" customHeight="1" thickBot="1">
      <c r="A4" s="115" t="s">
        <v>46</v>
      </c>
      <c r="B4" s="115" t="s">
        <v>47</v>
      </c>
      <c r="C4" s="117" t="s">
        <v>196</v>
      </c>
      <c r="D4" s="118"/>
      <c r="E4" s="112" t="s">
        <v>185</v>
      </c>
      <c r="F4" s="119"/>
      <c r="G4" s="120"/>
    </row>
    <row r="5" spans="1:7" s="13" customFormat="1" ht="57" customHeight="1">
      <c r="A5" s="116"/>
      <c r="B5" s="116"/>
      <c r="C5" s="80" t="s">
        <v>180</v>
      </c>
      <c r="D5" s="80" t="s">
        <v>197</v>
      </c>
      <c r="E5" s="82" t="s">
        <v>202</v>
      </c>
      <c r="F5" s="82" t="s">
        <v>198</v>
      </c>
      <c r="G5" s="82" t="s">
        <v>200</v>
      </c>
    </row>
    <row r="6" spans="1:7" s="13" customFormat="1" ht="24" customHeight="1" thickBot="1">
      <c r="A6" s="83" t="s">
        <v>186</v>
      </c>
      <c r="B6" s="83" t="s">
        <v>187</v>
      </c>
      <c r="C6" s="83" t="s">
        <v>188</v>
      </c>
      <c r="D6" s="83" t="s">
        <v>189</v>
      </c>
      <c r="E6" s="83" t="s">
        <v>190</v>
      </c>
      <c r="F6" s="83" t="s">
        <v>199</v>
      </c>
      <c r="G6" s="83" t="s">
        <v>192</v>
      </c>
    </row>
    <row r="7" spans="1:7" ht="15.75">
      <c r="A7">
        <v>1</v>
      </c>
      <c r="B7" s="109" t="s">
        <v>231</v>
      </c>
      <c r="C7">
        <v>11367510</v>
      </c>
      <c r="D7">
        <v>57.53</v>
      </c>
      <c r="E7">
        <v>0</v>
      </c>
      <c r="F7">
        <v>0</v>
      </c>
      <c r="G7">
        <v>0</v>
      </c>
    </row>
    <row r="8" spans="1:7" ht="15.75">
      <c r="A8">
        <v>2</v>
      </c>
      <c r="B8" t="s">
        <v>216</v>
      </c>
      <c r="C8">
        <v>450000</v>
      </c>
      <c r="D8">
        <v>2.28</v>
      </c>
      <c r="E8">
        <v>0</v>
      </c>
      <c r="F8">
        <v>0</v>
      </c>
      <c r="G8">
        <v>0</v>
      </c>
    </row>
    <row r="9" spans="1:7" ht="15.75">
      <c r="A9" t="s">
        <v>30</v>
      </c>
      <c r="B9" t="s">
        <v>30</v>
      </c>
      <c r="C9" t="s">
        <v>30</v>
      </c>
      <c r="D9" t="s">
        <v>30</v>
      </c>
      <c r="E9" t="s">
        <v>30</v>
      </c>
      <c r="F9"/>
      <c r="G9"/>
    </row>
    <row r="10" spans="1:7" ht="15.75">
      <c r="A10" t="s">
        <v>30</v>
      </c>
      <c r="B10" t="s">
        <v>30</v>
      </c>
      <c r="C10" t="s">
        <v>30</v>
      </c>
      <c r="D10" t="s">
        <v>30</v>
      </c>
      <c r="E10" t="s">
        <v>30</v>
      </c>
      <c r="F10"/>
      <c r="G10"/>
    </row>
    <row r="11" spans="1:7" ht="15.75">
      <c r="A11" s="103"/>
      <c r="B11" s="103" t="s">
        <v>50</v>
      </c>
      <c r="C11" s="104">
        <v>11817510</v>
      </c>
      <c r="D11" s="104">
        <v>59.81</v>
      </c>
      <c r="E11" s="104">
        <v>0</v>
      </c>
      <c r="F11" s="104">
        <v>0</v>
      </c>
      <c r="G11" s="104">
        <v>0</v>
      </c>
    </row>
    <row r="12" ht="15.75">
      <c r="C12" s="45"/>
    </row>
    <row r="13" ht="15.75">
      <c r="C13" s="57"/>
    </row>
    <row r="17" ht="15.75">
      <c r="C17" s="57"/>
    </row>
  </sheetData>
  <sheetProtection/>
  <mergeCells count="4">
    <mergeCell ref="C4:D4"/>
    <mergeCell ref="E4:G4"/>
    <mergeCell ref="A4:A5"/>
    <mergeCell ref="B4:B5"/>
  </mergeCells>
  <printOptions/>
  <pageMargins left="0.75" right="0.75" top="1" bottom="1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pane ySplit="4" topLeftCell="A5" activePane="bottomLeft" state="frozen"/>
      <selection pane="topLeft" activeCell="D26" sqref="D26"/>
      <selection pane="bottomLeft" activeCell="A5" sqref="A5"/>
    </sheetView>
  </sheetViews>
  <sheetFormatPr defaultColWidth="9.140625" defaultRowHeight="12.75"/>
  <cols>
    <col min="1" max="1" width="10.57421875" style="5" customWidth="1"/>
    <col min="2" max="2" width="58.28125" style="1" customWidth="1"/>
    <col min="3" max="3" width="26.140625" style="1" customWidth="1"/>
    <col min="4" max="4" width="42.57421875" style="1" customWidth="1"/>
    <col min="5" max="16384" width="9.140625" style="1" customWidth="1"/>
  </cols>
  <sheetData>
    <row r="1" spans="1:2" ht="15.75">
      <c r="A1" s="3" t="s">
        <v>54</v>
      </c>
      <c r="B1" s="4" t="s">
        <v>52</v>
      </c>
    </row>
    <row r="2" ht="15.75">
      <c r="B2" s="4" t="s">
        <v>55</v>
      </c>
    </row>
    <row r="3" ht="16.5" thickBot="1"/>
    <row r="4" spans="1:4" ht="71.25" customHeight="1" thickBot="1">
      <c r="A4" s="19" t="s">
        <v>46</v>
      </c>
      <c r="B4" s="7" t="s">
        <v>47</v>
      </c>
      <c r="C4" s="21" t="s">
        <v>48</v>
      </c>
      <c r="D4" s="21" t="s">
        <v>49</v>
      </c>
    </row>
    <row r="5" spans="1:4" ht="15.75">
      <c r="A5">
        <v>1</v>
      </c>
      <c r="B5" t="s">
        <v>217</v>
      </c>
      <c r="C5">
        <v>1849890</v>
      </c>
      <c r="D5">
        <v>9.36286</v>
      </c>
    </row>
    <row r="6" spans="1:4" ht="15.75">
      <c r="A6">
        <v>2</v>
      </c>
      <c r="B6" t="s">
        <v>218</v>
      </c>
      <c r="C6">
        <v>265319</v>
      </c>
      <c r="D6">
        <v>1.34286</v>
      </c>
    </row>
    <row r="7" spans="1:4" ht="16.5" thickBot="1">
      <c r="A7">
        <v>3</v>
      </c>
      <c r="B7" t="s">
        <v>219</v>
      </c>
      <c r="C7">
        <v>225000</v>
      </c>
      <c r="D7">
        <v>1.13879</v>
      </c>
    </row>
    <row r="8" spans="1:4" ht="16.5" thickBot="1">
      <c r="A8" s="19"/>
      <c r="B8" s="81" t="s">
        <v>50</v>
      </c>
      <c r="C8" s="105">
        <v>2340209</v>
      </c>
      <c r="D8" s="106">
        <v>11.84452</v>
      </c>
    </row>
    <row r="10" ht="15.75">
      <c r="B10" s="1" t="s">
        <v>182</v>
      </c>
    </row>
  </sheetData>
  <sheetProtection/>
  <conditionalFormatting sqref="D5:D7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1">
      <pane ySplit="3" topLeftCell="A4" activePane="bottomLeft" state="frozen"/>
      <selection pane="topLeft" activeCell="D26" sqref="D26"/>
      <selection pane="bottomLeft" activeCell="A4" sqref="A4"/>
    </sheetView>
  </sheetViews>
  <sheetFormatPr defaultColWidth="9.140625" defaultRowHeight="12.75"/>
  <cols>
    <col min="1" max="1" width="10.57421875" style="5" customWidth="1"/>
    <col min="2" max="2" width="51.140625" style="1" customWidth="1"/>
    <col min="3" max="3" width="23.8515625" style="1" customWidth="1"/>
    <col min="4" max="4" width="15.57421875" style="1" customWidth="1"/>
    <col min="5" max="5" width="40.7109375" style="1" customWidth="1"/>
    <col min="6" max="6" width="9.140625" style="1" customWidth="1"/>
    <col min="7" max="7" width="11.28125" style="1" bestFit="1" customWidth="1"/>
    <col min="8" max="16384" width="9.140625" style="1" customWidth="1"/>
  </cols>
  <sheetData>
    <row r="1" spans="1:5" ht="15.75">
      <c r="A1" s="3" t="s">
        <v>56</v>
      </c>
      <c r="B1" s="121" t="s">
        <v>57</v>
      </c>
      <c r="C1" s="121"/>
      <c r="D1" s="121"/>
      <c r="E1" s="121"/>
    </row>
    <row r="2" ht="16.5" thickBot="1"/>
    <row r="3" spans="1:5" ht="93" customHeight="1" thickBot="1">
      <c r="A3" s="7" t="s">
        <v>46</v>
      </c>
      <c r="B3" s="7" t="s">
        <v>47</v>
      </c>
      <c r="C3" s="21" t="s">
        <v>181</v>
      </c>
      <c r="D3" s="21" t="s">
        <v>58</v>
      </c>
      <c r="E3" s="21" t="s">
        <v>59</v>
      </c>
    </row>
    <row r="4" spans="1:5" ht="15.75">
      <c r="A4">
        <v>1</v>
      </c>
      <c r="B4" s="110" t="s">
        <v>220</v>
      </c>
      <c r="C4" s="110" t="s">
        <v>221</v>
      </c>
      <c r="D4">
        <v>33</v>
      </c>
      <c r="E4">
        <v>0</v>
      </c>
    </row>
    <row r="5" spans="1:5" ht="15.75">
      <c r="A5" s="107">
        <v>2</v>
      </c>
      <c r="B5" s="108" t="s">
        <v>222</v>
      </c>
      <c r="C5" s="108" t="s">
        <v>221</v>
      </c>
      <c r="D5" s="100">
        <v>33</v>
      </c>
      <c r="E5" s="100">
        <v>0</v>
      </c>
    </row>
    <row r="6" ht="31.5" hidden="1">
      <c r="D6" s="79" t="s">
        <v>91</v>
      </c>
    </row>
    <row r="7" ht="31.5" hidden="1">
      <c r="D7" s="9" t="s">
        <v>92</v>
      </c>
    </row>
    <row r="8" ht="15.75" hidden="1">
      <c r="D8" s="9" t="s">
        <v>93</v>
      </c>
    </row>
    <row r="9" ht="31.5" hidden="1">
      <c r="D9" s="9" t="s">
        <v>94</v>
      </c>
    </row>
    <row r="10" ht="31.5" hidden="1">
      <c r="D10" s="9" t="s">
        <v>95</v>
      </c>
    </row>
    <row r="11" ht="15.75" hidden="1">
      <c r="D11" s="9" t="s">
        <v>96</v>
      </c>
    </row>
    <row r="12" ht="31.5" hidden="1">
      <c r="D12" s="9" t="s">
        <v>97</v>
      </c>
    </row>
    <row r="13" ht="15.75" hidden="1">
      <c r="D13" s="9" t="s">
        <v>98</v>
      </c>
    </row>
    <row r="14" ht="31.5" hidden="1">
      <c r="D14" s="9" t="s">
        <v>99</v>
      </c>
    </row>
    <row r="15" ht="31.5" hidden="1">
      <c r="D15" s="9" t="s">
        <v>100</v>
      </c>
    </row>
    <row r="16" ht="15.75" hidden="1">
      <c r="D16" s="9" t="s">
        <v>101</v>
      </c>
    </row>
    <row r="17" ht="31.5" hidden="1">
      <c r="D17" s="9" t="s">
        <v>102</v>
      </c>
    </row>
    <row r="18" ht="31.5" hidden="1">
      <c r="D18" s="9" t="s">
        <v>103</v>
      </c>
    </row>
    <row r="19" ht="15.75" hidden="1">
      <c r="D19" s="9" t="s">
        <v>104</v>
      </c>
    </row>
    <row r="20" ht="15.75" hidden="1">
      <c r="D20" s="9" t="s">
        <v>105</v>
      </c>
    </row>
    <row r="21" ht="15.75" hidden="1">
      <c r="D21" s="9" t="s">
        <v>106</v>
      </c>
    </row>
    <row r="22" ht="15.75" hidden="1">
      <c r="D22" s="9" t="s">
        <v>107</v>
      </c>
    </row>
    <row r="23" ht="31.5" hidden="1">
      <c r="D23" s="9" t="s">
        <v>108</v>
      </c>
    </row>
    <row r="24" ht="31.5" hidden="1">
      <c r="D24" s="9" t="s">
        <v>109</v>
      </c>
    </row>
    <row r="25" ht="15.75" hidden="1">
      <c r="D25" s="9" t="s">
        <v>110</v>
      </c>
    </row>
    <row r="26" ht="15.75" hidden="1">
      <c r="D26" s="9" t="s">
        <v>111</v>
      </c>
    </row>
    <row r="27" ht="31.5" hidden="1">
      <c r="D27" s="9" t="s">
        <v>112</v>
      </c>
    </row>
    <row r="28" ht="31.5" hidden="1">
      <c r="D28" s="9" t="s">
        <v>113</v>
      </c>
    </row>
    <row r="29" ht="15.75" hidden="1">
      <c r="D29" s="9" t="s">
        <v>114</v>
      </c>
    </row>
    <row r="30" ht="15.75" hidden="1">
      <c r="D30" s="9" t="s">
        <v>115</v>
      </c>
    </row>
    <row r="31" ht="31.5" hidden="1">
      <c r="D31" s="9" t="s">
        <v>116</v>
      </c>
    </row>
    <row r="32" ht="15.75" hidden="1">
      <c r="D32" s="9" t="s">
        <v>117</v>
      </c>
    </row>
    <row r="33" ht="31.5" hidden="1">
      <c r="D33" s="9" t="s">
        <v>118</v>
      </c>
    </row>
    <row r="34" ht="31.5" hidden="1">
      <c r="D34" s="9" t="s">
        <v>119</v>
      </c>
    </row>
    <row r="35" ht="15.75" hidden="1">
      <c r="D35" s="9" t="s">
        <v>120</v>
      </c>
    </row>
    <row r="36" ht="47.25" hidden="1">
      <c r="D36" s="9" t="s">
        <v>121</v>
      </c>
    </row>
    <row r="37" ht="15.75" hidden="1">
      <c r="D37" s="9" t="s">
        <v>122</v>
      </c>
    </row>
    <row r="38" ht="31.5" hidden="1">
      <c r="D38" s="9" t="s">
        <v>123</v>
      </c>
    </row>
    <row r="39" ht="31.5" hidden="1">
      <c r="D39" s="9" t="s">
        <v>124</v>
      </c>
    </row>
    <row r="40" ht="31.5" hidden="1">
      <c r="D40" s="9" t="s">
        <v>125</v>
      </c>
    </row>
    <row r="41" ht="31.5" hidden="1">
      <c r="D41" s="9" t="s">
        <v>126</v>
      </c>
    </row>
    <row r="42" ht="31.5" hidden="1">
      <c r="D42" s="9" t="s">
        <v>127</v>
      </c>
    </row>
    <row r="43" ht="31.5" hidden="1">
      <c r="D43" s="9" t="s">
        <v>128</v>
      </c>
    </row>
    <row r="44" ht="15.75" hidden="1">
      <c r="D44" s="9" t="s">
        <v>129</v>
      </c>
    </row>
    <row r="45" ht="31.5" hidden="1">
      <c r="D45" s="9" t="s">
        <v>130</v>
      </c>
    </row>
    <row r="46" ht="31.5" hidden="1">
      <c r="D46" s="9" t="s">
        <v>131</v>
      </c>
    </row>
    <row r="47" ht="15.75" hidden="1">
      <c r="D47" s="9" t="s">
        <v>132</v>
      </c>
    </row>
    <row r="48" ht="47.25" hidden="1">
      <c r="D48" s="9" t="s">
        <v>133</v>
      </c>
    </row>
    <row r="49" ht="31.5" hidden="1">
      <c r="D49" s="9" t="s">
        <v>134</v>
      </c>
    </row>
    <row r="50" ht="15.75" hidden="1">
      <c r="D50" s="9" t="s">
        <v>135</v>
      </c>
    </row>
    <row r="51" ht="31.5" hidden="1">
      <c r="D51" s="9" t="s">
        <v>136</v>
      </c>
    </row>
    <row r="52" ht="15.75" hidden="1">
      <c r="D52" s="9" t="s">
        <v>137</v>
      </c>
    </row>
    <row r="53" ht="31.5" hidden="1">
      <c r="D53" s="9" t="s">
        <v>138</v>
      </c>
    </row>
    <row r="54" ht="31.5" hidden="1">
      <c r="D54" s="9" t="s">
        <v>139</v>
      </c>
    </row>
    <row r="55" ht="31.5" hidden="1">
      <c r="D55" s="9" t="s">
        <v>140</v>
      </c>
    </row>
    <row r="56" ht="31.5" hidden="1">
      <c r="D56" s="9" t="s">
        <v>141</v>
      </c>
    </row>
    <row r="57" ht="15.75" hidden="1">
      <c r="D57" s="9" t="s">
        <v>142</v>
      </c>
    </row>
    <row r="58" ht="31.5" hidden="1">
      <c r="D58" s="9" t="s">
        <v>143</v>
      </c>
    </row>
    <row r="59" ht="15.75" hidden="1">
      <c r="D59" s="9" t="s">
        <v>144</v>
      </c>
    </row>
    <row r="60" ht="15.75" hidden="1">
      <c r="D60" s="9" t="s">
        <v>145</v>
      </c>
    </row>
    <row r="61" ht="31.5" hidden="1">
      <c r="D61" s="9" t="s">
        <v>146</v>
      </c>
    </row>
    <row r="62" ht="15.75" hidden="1">
      <c r="D62" s="9" t="s">
        <v>147</v>
      </c>
    </row>
    <row r="63" ht="15.75" hidden="1">
      <c r="D63" s="9" t="s">
        <v>148</v>
      </c>
    </row>
    <row r="64" ht="15.75" hidden="1">
      <c r="D64" s="9" t="s">
        <v>149</v>
      </c>
    </row>
    <row r="65" ht="15.75" hidden="1">
      <c r="D65" s="9" t="s">
        <v>150</v>
      </c>
    </row>
    <row r="66" ht="15.75" hidden="1">
      <c r="D66" s="9" t="s">
        <v>151</v>
      </c>
    </row>
    <row r="67" ht="31.5" hidden="1">
      <c r="D67" s="9" t="s">
        <v>152</v>
      </c>
    </row>
    <row r="68" ht="15.75" hidden="1">
      <c r="D68" s="9" t="s">
        <v>153</v>
      </c>
    </row>
    <row r="69" ht="15.75" hidden="1">
      <c r="D69" s="9" t="s">
        <v>154</v>
      </c>
    </row>
    <row r="70" ht="31.5" hidden="1">
      <c r="D70" s="9" t="s">
        <v>155</v>
      </c>
    </row>
    <row r="71" ht="15.75" hidden="1">
      <c r="D71" s="9" t="s">
        <v>156</v>
      </c>
    </row>
    <row r="72" ht="15.75" hidden="1">
      <c r="D72" s="9" t="s">
        <v>157</v>
      </c>
    </row>
    <row r="73" ht="31.5" hidden="1">
      <c r="D73" s="9" t="s">
        <v>158</v>
      </c>
    </row>
    <row r="74" ht="31.5" hidden="1">
      <c r="D74" s="9" t="s">
        <v>159</v>
      </c>
    </row>
    <row r="75" ht="31.5" hidden="1">
      <c r="D75" s="9" t="s">
        <v>160</v>
      </c>
    </row>
    <row r="76" ht="31.5" hidden="1">
      <c r="D76" s="9" t="s">
        <v>161</v>
      </c>
    </row>
    <row r="77" ht="31.5" hidden="1">
      <c r="D77" s="9" t="s">
        <v>162</v>
      </c>
    </row>
    <row r="78" ht="31.5" hidden="1">
      <c r="D78" s="9" t="s">
        <v>163</v>
      </c>
    </row>
    <row r="79" ht="31.5" hidden="1">
      <c r="D79" s="9" t="s">
        <v>164</v>
      </c>
    </row>
    <row r="80" ht="31.5" hidden="1">
      <c r="D80" s="9" t="s">
        <v>165</v>
      </c>
    </row>
    <row r="81" ht="31.5" hidden="1">
      <c r="D81" s="9" t="s">
        <v>166</v>
      </c>
    </row>
    <row r="82" ht="15.75" hidden="1">
      <c r="D82" s="9" t="s">
        <v>167</v>
      </c>
    </row>
    <row r="83" ht="31.5" hidden="1">
      <c r="D83" s="9" t="s">
        <v>168</v>
      </c>
    </row>
    <row r="84" ht="15.75" hidden="1">
      <c r="D84" s="9" t="s">
        <v>169</v>
      </c>
    </row>
    <row r="85" ht="31.5" hidden="1">
      <c r="D85" s="9" t="s">
        <v>170</v>
      </c>
    </row>
    <row r="86" ht="15.75" hidden="1">
      <c r="D86" s="9" t="s">
        <v>171</v>
      </c>
    </row>
    <row r="87" ht="15.75" hidden="1">
      <c r="D87" s="9" t="s">
        <v>172</v>
      </c>
    </row>
    <row r="88" ht="15.75" hidden="1">
      <c r="D88" s="9" t="s">
        <v>173</v>
      </c>
    </row>
    <row r="89" ht="31.5" hidden="1">
      <c r="D89" s="9" t="s">
        <v>174</v>
      </c>
    </row>
    <row r="90" ht="31.5" hidden="1">
      <c r="D90" s="9" t="s">
        <v>175</v>
      </c>
    </row>
    <row r="91" ht="15.75" hidden="1">
      <c r="D91" s="9" t="s">
        <v>176</v>
      </c>
    </row>
    <row r="92" ht="31.5" hidden="1">
      <c r="D92" s="9" t="s">
        <v>177</v>
      </c>
    </row>
    <row r="93" ht="32.25" hidden="1" thickBot="1">
      <c r="D93" s="10" t="s">
        <v>90</v>
      </c>
    </row>
    <row r="94" spans="1:5" ht="15.75">
      <c r="A94" s="102">
        <v>3</v>
      </c>
      <c r="B94" s="1" t="s">
        <v>223</v>
      </c>
      <c r="C94" s="1" t="s">
        <v>221</v>
      </c>
      <c r="D94" s="1">
        <v>51</v>
      </c>
      <c r="E94" s="1">
        <v>0</v>
      </c>
    </row>
    <row r="95" spans="1:5" ht="15.75">
      <c r="A95" s="102">
        <v>4</v>
      </c>
      <c r="B95" s="1" t="s">
        <v>224</v>
      </c>
      <c r="C95" s="1" t="s">
        <v>221</v>
      </c>
      <c r="D95" s="1">
        <v>33</v>
      </c>
      <c r="E95" s="1">
        <v>0</v>
      </c>
    </row>
    <row r="96" spans="1:5" ht="15.75">
      <c r="A96" s="102">
        <v>5</v>
      </c>
      <c r="B96" s="1" t="s">
        <v>225</v>
      </c>
      <c r="C96" s="1" t="s">
        <v>221</v>
      </c>
      <c r="D96" s="1">
        <v>33</v>
      </c>
      <c r="E96" s="1">
        <v>0</v>
      </c>
    </row>
    <row r="97" spans="1:5" ht="15.75">
      <c r="A97" s="101">
        <v>6</v>
      </c>
      <c r="B97" s="1" t="s">
        <v>226</v>
      </c>
      <c r="C97" s="1" t="s">
        <v>221</v>
      </c>
      <c r="D97" s="1">
        <v>165000</v>
      </c>
      <c r="E97" s="1">
        <v>0.835</v>
      </c>
    </row>
    <row r="98" spans="1:5" ht="15.75">
      <c r="A98" s="101">
        <v>7</v>
      </c>
      <c r="B98" s="1" t="s">
        <v>227</v>
      </c>
      <c r="C98" s="1" t="s">
        <v>221</v>
      </c>
      <c r="D98" s="1">
        <v>15</v>
      </c>
      <c r="E98" s="1">
        <v>0</v>
      </c>
    </row>
    <row r="99" spans="1:5" ht="15.75">
      <c r="A99" s="101">
        <v>8</v>
      </c>
      <c r="B99" s="1" t="s">
        <v>228</v>
      </c>
      <c r="C99" s="1" t="s">
        <v>221</v>
      </c>
      <c r="D99" s="1">
        <v>15</v>
      </c>
      <c r="E99" s="1">
        <v>0</v>
      </c>
    </row>
    <row r="100" spans="1:5" ht="15.75">
      <c r="A100" s="101">
        <v>9</v>
      </c>
      <c r="B100" s="1" t="s">
        <v>229</v>
      </c>
      <c r="C100" s="1" t="s">
        <v>221</v>
      </c>
      <c r="D100" s="1">
        <v>18</v>
      </c>
      <c r="E100" s="1">
        <v>0</v>
      </c>
    </row>
    <row r="101" spans="1:5" ht="15.75">
      <c r="A101" s="101">
        <v>10</v>
      </c>
      <c r="B101" s="1" t="s">
        <v>219</v>
      </c>
      <c r="C101" s="1" t="s">
        <v>221</v>
      </c>
      <c r="D101" s="1">
        <v>225000</v>
      </c>
      <c r="E101" s="1">
        <v>1.138</v>
      </c>
    </row>
    <row r="102" spans="1:5" ht="15.75">
      <c r="A102" s="101">
        <v>11</v>
      </c>
      <c r="B102" s="1" t="s">
        <v>230</v>
      </c>
      <c r="C102" s="1" t="s">
        <v>221</v>
      </c>
      <c r="D102" s="1">
        <v>50000</v>
      </c>
      <c r="E102" s="1">
        <v>0.253</v>
      </c>
    </row>
    <row r="103" spans="1:5" ht="15.75">
      <c r="A103" s="101">
        <v>12</v>
      </c>
      <c r="B103" s="1" t="s">
        <v>231</v>
      </c>
      <c r="C103" s="1" t="s">
        <v>232</v>
      </c>
      <c r="D103" s="1">
        <v>11367510</v>
      </c>
      <c r="E103" s="1">
        <v>57.434</v>
      </c>
    </row>
    <row r="104" spans="1:5" ht="15.75">
      <c r="A104" s="101">
        <v>13</v>
      </c>
      <c r="B104" s="1" t="s">
        <v>216</v>
      </c>
      <c r="C104" s="1" t="s">
        <v>232</v>
      </c>
      <c r="D104" s="1">
        <v>450000</v>
      </c>
      <c r="E104" s="1">
        <v>2.277</v>
      </c>
    </row>
    <row r="106" spans="1:5" ht="15.75">
      <c r="A106" s="3"/>
      <c r="B106" s="3" t="s">
        <v>50</v>
      </c>
      <c r="D106" s="111">
        <v>12257741</v>
      </c>
      <c r="E106" s="111">
        <v>62.04</v>
      </c>
    </row>
  </sheetData>
  <sheetProtection/>
  <mergeCells count="1">
    <mergeCell ref="B1:E1"/>
  </mergeCells>
  <printOptions/>
  <pageMargins left="0.75" right="0.75" top="1" bottom="1" header="0.5" footer="0.5"/>
  <pageSetup fitToHeight="4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zoomScalePageLayoutView="0" workbookViewId="0" topLeftCell="A1">
      <pane ySplit="4" topLeftCell="A5" activePane="bottomLeft" state="frozen"/>
      <selection pane="topLeft" activeCell="D26" sqref="D26"/>
      <selection pane="bottomLeft" activeCell="A5" sqref="A5"/>
    </sheetView>
  </sheetViews>
  <sheetFormatPr defaultColWidth="9.140625" defaultRowHeight="12.75"/>
  <cols>
    <col min="1" max="1" width="9.140625" style="5" customWidth="1"/>
    <col min="2" max="2" width="27.57421875" style="1" customWidth="1"/>
    <col min="3" max="3" width="29.7109375" style="1" customWidth="1"/>
    <col min="4" max="4" width="27.7109375" style="1" customWidth="1"/>
    <col min="5" max="5" width="39.00390625" style="1" customWidth="1"/>
    <col min="6" max="16384" width="9.140625" style="1" customWidth="1"/>
  </cols>
  <sheetData>
    <row r="1" spans="1:4" ht="15.75">
      <c r="A1" s="3" t="s">
        <v>60</v>
      </c>
      <c r="B1" s="121" t="s">
        <v>61</v>
      </c>
      <c r="C1" s="121"/>
      <c r="D1" s="121"/>
    </row>
    <row r="3" ht="16.5" thickBot="1"/>
    <row r="4" spans="1:5" ht="89.25" customHeight="1" thickBot="1">
      <c r="A4" s="7" t="s">
        <v>46</v>
      </c>
      <c r="B4" s="6" t="s">
        <v>62</v>
      </c>
      <c r="C4" s="6" t="s">
        <v>65</v>
      </c>
      <c r="D4" s="6" t="s">
        <v>63</v>
      </c>
      <c r="E4" s="6" t="s">
        <v>64</v>
      </c>
    </row>
    <row r="5" spans="1:6" ht="15.75">
      <c r="A5" s="23">
        <v>1</v>
      </c>
      <c r="B5" s="23" t="s">
        <v>178</v>
      </c>
      <c r="C5" s="23" t="s">
        <v>178</v>
      </c>
      <c r="D5" s="23" t="s">
        <v>178</v>
      </c>
      <c r="E5" s="22">
        <v>0</v>
      </c>
      <c r="F5" s="59"/>
    </row>
    <row r="6" spans="1:5" ht="15.75">
      <c r="A6" s="16">
        <v>2</v>
      </c>
      <c r="B6" s="18"/>
      <c r="C6" s="16"/>
      <c r="D6" s="16"/>
      <c r="E6" s="17">
        <f>(D6*100)/'New Format'!$D$64</f>
        <v>0</v>
      </c>
    </row>
    <row r="7" spans="1:5" ht="15.75">
      <c r="A7" s="16">
        <v>3</v>
      </c>
      <c r="B7" s="18"/>
      <c r="C7" s="16"/>
      <c r="D7" s="16"/>
      <c r="E7" s="17">
        <f>(D7*100)/'New Format'!$D$64</f>
        <v>0</v>
      </c>
    </row>
    <row r="8" spans="1:5" ht="15.75">
      <c r="A8" s="16">
        <v>4</v>
      </c>
      <c r="B8" s="18"/>
      <c r="C8" s="16"/>
      <c r="D8" s="16"/>
      <c r="E8" s="17">
        <f>(D8*100)/'New Format'!$D$64</f>
        <v>0</v>
      </c>
    </row>
    <row r="9" spans="1:5" ht="15.75">
      <c r="A9" s="16">
        <v>5</v>
      </c>
      <c r="B9" s="18"/>
      <c r="C9" s="16"/>
      <c r="D9" s="16"/>
      <c r="E9" s="17">
        <f>(D9*100)/'New Format'!$D$64</f>
        <v>0</v>
      </c>
    </row>
    <row r="10" spans="1:5" ht="15.75">
      <c r="A10" s="16">
        <v>6</v>
      </c>
      <c r="B10" s="18"/>
      <c r="C10" s="16"/>
      <c r="D10" s="16"/>
      <c r="E10" s="17">
        <f>(D10*100)/'New Format'!$D$64</f>
        <v>0</v>
      </c>
    </row>
    <row r="11" spans="1:5" ht="15.75">
      <c r="A11" s="16">
        <v>7</v>
      </c>
      <c r="B11" s="18"/>
      <c r="C11" s="16"/>
      <c r="D11" s="16"/>
      <c r="E11" s="17">
        <f>(D11*100)/'New Format'!$D$64</f>
        <v>0</v>
      </c>
    </row>
    <row r="12" spans="1:5" ht="15.75">
      <c r="A12" s="16">
        <v>8</v>
      </c>
      <c r="B12" s="18"/>
      <c r="C12" s="16"/>
      <c r="D12" s="16"/>
      <c r="E12" s="17">
        <f>(D12*100)/'New Format'!$D$64</f>
        <v>0</v>
      </c>
    </row>
    <row r="13" spans="1:5" ht="16.5" thickBot="1">
      <c r="A13" s="25">
        <v>9</v>
      </c>
      <c r="B13" s="26"/>
      <c r="C13" s="25"/>
      <c r="D13" s="25"/>
      <c r="E13" s="20">
        <f>(D13*100)/'New Format'!$D$64</f>
        <v>0</v>
      </c>
    </row>
    <row r="14" spans="1:5" ht="16.5" thickBot="1">
      <c r="A14" s="19"/>
      <c r="B14" s="7" t="s">
        <v>50</v>
      </c>
      <c r="C14" s="27">
        <f>SUM(C5:C13)</f>
        <v>0</v>
      </c>
      <c r="D14" s="27">
        <f>SUM(D5:D13)</f>
        <v>0</v>
      </c>
      <c r="E14" s="11">
        <f>SUM(E5:E13)</f>
        <v>0</v>
      </c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4" topLeftCell="A5" activePane="bottomLeft" state="frozen"/>
      <selection pane="topLeft" activeCell="D26" sqref="D26"/>
      <selection pane="bottomLeft" activeCell="A5" sqref="A5"/>
    </sheetView>
  </sheetViews>
  <sheetFormatPr defaultColWidth="9.140625" defaultRowHeight="12.75"/>
  <cols>
    <col min="1" max="1" width="8.57421875" style="5" bestFit="1" customWidth="1"/>
    <col min="2" max="2" width="38.8515625" style="1" customWidth="1"/>
    <col min="3" max="3" width="24.140625" style="1" customWidth="1"/>
    <col min="4" max="4" width="23.140625" style="1" customWidth="1"/>
    <col min="5" max="5" width="40.57421875" style="1" customWidth="1"/>
    <col min="6" max="16384" width="9.140625" style="1" customWidth="1"/>
  </cols>
  <sheetData>
    <row r="1" spans="1:5" ht="15.75">
      <c r="A1" s="3" t="s">
        <v>66</v>
      </c>
      <c r="B1" s="121" t="s">
        <v>67</v>
      </c>
      <c r="C1" s="121"/>
      <c r="D1" s="121"/>
      <c r="E1" s="121"/>
    </row>
    <row r="2" spans="2:5" ht="15.75">
      <c r="B2" s="121" t="s">
        <v>68</v>
      </c>
      <c r="C2" s="121"/>
      <c r="D2" s="121"/>
      <c r="E2" s="121"/>
    </row>
    <row r="3" ht="16.5" thickBot="1"/>
    <row r="4" spans="1:5" ht="71.25" customHeight="1" thickBot="1">
      <c r="A4" s="7" t="s">
        <v>46</v>
      </c>
      <c r="B4" s="6" t="s">
        <v>69</v>
      </c>
      <c r="C4" s="6" t="s">
        <v>62</v>
      </c>
      <c r="D4" s="6" t="s">
        <v>70</v>
      </c>
      <c r="E4" s="6" t="s">
        <v>64</v>
      </c>
    </row>
    <row r="5" spans="1:6" ht="15.75">
      <c r="A5" s="23">
        <v>1</v>
      </c>
      <c r="B5" s="23" t="s">
        <v>178</v>
      </c>
      <c r="C5" s="23" t="s">
        <v>178</v>
      </c>
      <c r="D5" s="23" t="s">
        <v>178</v>
      </c>
      <c r="E5" s="17">
        <v>0</v>
      </c>
      <c r="F5" s="59"/>
    </row>
    <row r="6" spans="1:5" ht="15.75">
      <c r="A6" s="16">
        <v>2</v>
      </c>
      <c r="B6" s="18"/>
      <c r="C6" s="16"/>
      <c r="D6" s="16"/>
      <c r="E6" s="17">
        <f>(D6*100)/'New Format'!$D$64</f>
        <v>0</v>
      </c>
    </row>
    <row r="7" spans="1:5" ht="15.75">
      <c r="A7" s="16">
        <v>3</v>
      </c>
      <c r="B7" s="18"/>
      <c r="C7" s="16"/>
      <c r="D7" s="16"/>
      <c r="E7" s="17">
        <f>(D7*100)/'New Format'!$D$64</f>
        <v>0</v>
      </c>
    </row>
    <row r="8" spans="1:5" ht="15.75">
      <c r="A8" s="16">
        <v>4</v>
      </c>
      <c r="B8" s="18"/>
      <c r="C8" s="16"/>
      <c r="D8" s="16"/>
      <c r="E8" s="17">
        <f>(D8*100)/'New Format'!$D$64</f>
        <v>0</v>
      </c>
    </row>
    <row r="9" spans="1:5" ht="15.75">
      <c r="A9" s="16">
        <v>5</v>
      </c>
      <c r="B9" s="18"/>
      <c r="C9" s="16"/>
      <c r="D9" s="16"/>
      <c r="E9" s="17">
        <f>(D9*100)/'New Format'!$D$64</f>
        <v>0</v>
      </c>
    </row>
    <row r="10" spans="1:5" ht="15.75">
      <c r="A10" s="16">
        <v>6</v>
      </c>
      <c r="B10" s="18"/>
      <c r="C10" s="16"/>
      <c r="D10" s="16"/>
      <c r="E10" s="17">
        <f>(D10*100)/'New Format'!$D$64</f>
        <v>0</v>
      </c>
    </row>
    <row r="11" spans="1:5" ht="15.75">
      <c r="A11" s="16">
        <v>7</v>
      </c>
      <c r="B11" s="18"/>
      <c r="C11" s="16"/>
      <c r="D11" s="16"/>
      <c r="E11" s="17">
        <f>(D11*100)/'New Format'!$D$64</f>
        <v>0</v>
      </c>
    </row>
    <row r="12" spans="1:5" ht="15.75">
      <c r="A12" s="16">
        <v>8</v>
      </c>
      <c r="B12" s="18"/>
      <c r="C12" s="16"/>
      <c r="D12" s="16"/>
      <c r="E12" s="17">
        <f>(D12*100)/'New Format'!$D$64</f>
        <v>0</v>
      </c>
    </row>
    <row r="13" spans="1:5" ht="16.5" thickBot="1">
      <c r="A13" s="25">
        <v>9</v>
      </c>
      <c r="B13" s="26"/>
      <c r="C13" s="25"/>
      <c r="D13" s="25"/>
      <c r="E13" s="24">
        <f>(D13*100)/'New Format'!$D$64</f>
        <v>0</v>
      </c>
    </row>
    <row r="14" spans="1:5" ht="16.5" thickBot="1">
      <c r="A14" s="7"/>
      <c r="B14" s="7" t="s">
        <v>50</v>
      </c>
      <c r="C14" s="27">
        <v>0</v>
      </c>
      <c r="D14" s="27">
        <f>SUM(D5:D13)</f>
        <v>0</v>
      </c>
      <c r="E14" s="58">
        <f>SUM(E5:E13)</f>
        <v>0</v>
      </c>
    </row>
  </sheetData>
  <sheetProtection/>
  <mergeCells count="2">
    <mergeCell ref="B1:E1"/>
    <mergeCell ref="B2:E2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ruchika</cp:lastModifiedBy>
  <cp:lastPrinted>2010-01-08T09:22:33Z</cp:lastPrinted>
  <dcterms:created xsi:type="dcterms:W3CDTF">2006-04-20T04:05:11Z</dcterms:created>
  <dcterms:modified xsi:type="dcterms:W3CDTF">2012-01-15T21:48:32Z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